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ikolla\Desktop\"/>
    </mc:Choice>
  </mc:AlternateContent>
  <bookViews>
    <workbookView xWindow="1212" yWindow="48" windowWidth="11928" windowHeight="7716"/>
  </bookViews>
  <sheets>
    <sheet name="TÄYTÄN TAULUKON" sheetId="2" r:id="rId1"/>
    <sheet name="HAEN TYÖKOODIT" sheetId="3" r:id="rId2"/>
  </sheets>
  <definedNames>
    <definedName name="nimike">'TÄYTÄN TAULUKON'!$A$33:$G$126</definedName>
    <definedName name="NIMIKKEET">'HAEN TYÖKOODIT'!$A$2:$C$121</definedName>
    <definedName name="Palkkaluokat">'HAEN TYÖKOODIT'!$A$124:$B$127</definedName>
    <definedName name="palkkaluokka">'HAEN TYÖKOODIT'!#REF!</definedName>
    <definedName name="tulostus">'TÄYTÄN TAULUKON'!$A$1:$H$79</definedName>
    <definedName name="_xlnm.Print_Area" localSheetId="0">'TÄYTÄN TAULUKON'!$A$1:$G$126</definedName>
  </definedNames>
  <calcPr calcId="162913"/>
</workbook>
</file>

<file path=xl/calcChain.xml><?xml version="1.0" encoding="utf-8"?>
<calcChain xmlns="http://schemas.openxmlformats.org/spreadsheetml/2006/main">
  <c r="E61" i="3" l="1"/>
  <c r="A34" i="2" l="1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33" i="2"/>
  <c r="C6" i="2"/>
  <c r="G21" i="2" l="1"/>
  <c r="C10" i="2"/>
  <c r="C8" i="2"/>
  <c r="F8" i="2" s="1"/>
  <c r="C9" i="2"/>
  <c r="F9" i="2" s="1"/>
  <c r="F10" i="2"/>
  <c r="C11" i="2"/>
  <c r="F11" i="2"/>
  <c r="C12" i="2"/>
  <c r="F12" i="2"/>
  <c r="C13" i="2"/>
  <c r="F13" i="2"/>
  <c r="C14" i="2"/>
  <c r="F14" i="2"/>
  <c r="C15" i="2"/>
  <c r="F15" i="2"/>
  <c r="C16" i="2"/>
  <c r="F16" i="2"/>
  <c r="G18" i="2"/>
  <c r="G19" i="2"/>
  <c r="G20" i="2"/>
  <c r="E33" i="2"/>
  <c r="F33" i="2" s="1"/>
  <c r="G33" i="2" s="1"/>
  <c r="E34" i="2"/>
  <c r="F34" i="2" s="1"/>
  <c r="E35" i="2"/>
  <c r="F35" i="2" s="1"/>
  <c r="E36" i="2"/>
  <c r="F36" i="2" s="1"/>
  <c r="G36" i="2" s="1"/>
  <c r="E37" i="2"/>
  <c r="F37" i="2" s="1"/>
  <c r="G37" i="2" s="1"/>
  <c r="E38" i="2"/>
  <c r="F38" i="2" s="1"/>
  <c r="G38" i="2" s="1"/>
  <c r="E39" i="2"/>
  <c r="F39" i="2" s="1"/>
  <c r="G39" i="2" s="1"/>
  <c r="E40" i="2"/>
  <c r="F40" i="2" s="1"/>
  <c r="G40" i="2" s="1"/>
  <c r="E41" i="2"/>
  <c r="F41" i="2" s="1"/>
  <c r="G41" i="2" s="1"/>
  <c r="E42" i="2"/>
  <c r="F42" i="2" s="1"/>
  <c r="G42" i="2" s="1"/>
  <c r="E43" i="2"/>
  <c r="F43" i="2" s="1"/>
  <c r="G43" i="2" s="1"/>
  <c r="E44" i="2"/>
  <c r="F44" i="2" s="1"/>
  <c r="G44" i="2" s="1"/>
  <c r="E45" i="2"/>
  <c r="F45" i="2" s="1"/>
  <c r="G45" i="2" s="1"/>
  <c r="E46" i="2"/>
  <c r="F46" i="2" s="1"/>
  <c r="G46" i="2" s="1"/>
  <c r="E47" i="2"/>
  <c r="F47" i="2" s="1"/>
  <c r="G47" i="2" s="1"/>
  <c r="E48" i="2"/>
  <c r="F48" i="2" s="1"/>
  <c r="G48" i="2" s="1"/>
  <c r="E49" i="2"/>
  <c r="F49" i="2" s="1"/>
  <c r="G49" i="2" s="1"/>
  <c r="E50" i="2"/>
  <c r="F50" i="2" s="1"/>
  <c r="G50" i="2" s="1"/>
  <c r="E51" i="2"/>
  <c r="F51" i="2" s="1"/>
  <c r="G51" i="2" s="1"/>
  <c r="E52" i="2"/>
  <c r="F52" i="2" s="1"/>
  <c r="G52" i="2" s="1"/>
  <c r="E53" i="2"/>
  <c r="F53" i="2" s="1"/>
  <c r="G53" i="2" s="1"/>
  <c r="E54" i="2"/>
  <c r="F54" i="2" s="1"/>
  <c r="G54" i="2" s="1"/>
  <c r="E55" i="2"/>
  <c r="F55" i="2" s="1"/>
  <c r="G55" i="2" s="1"/>
  <c r="E56" i="2"/>
  <c r="F56" i="2" s="1"/>
  <c r="G56" i="2" s="1"/>
  <c r="E57" i="2"/>
  <c r="F57" i="2" s="1"/>
  <c r="G57" i="2" s="1"/>
  <c r="E58" i="2"/>
  <c r="F58" i="2" s="1"/>
  <c r="G58" i="2" s="1"/>
  <c r="E59" i="2"/>
  <c r="F59" i="2" s="1"/>
  <c r="G59" i="2" s="1"/>
  <c r="E60" i="2"/>
  <c r="F60" i="2" s="1"/>
  <c r="G60" i="2" s="1"/>
  <c r="E61" i="2"/>
  <c r="F61" i="2" s="1"/>
  <c r="G61" i="2" s="1"/>
  <c r="E62" i="2"/>
  <c r="F62" i="2" s="1"/>
  <c r="G62" i="2" s="1"/>
  <c r="E63" i="2"/>
  <c r="F63" i="2" s="1"/>
  <c r="G63" i="2" s="1"/>
  <c r="E64" i="2"/>
  <c r="F64" i="2" s="1"/>
  <c r="G64" i="2" s="1"/>
  <c r="E65" i="2"/>
  <c r="F65" i="2" s="1"/>
  <c r="G65" i="2" s="1"/>
  <c r="E66" i="2"/>
  <c r="F66" i="2" s="1"/>
  <c r="G66" i="2" s="1"/>
  <c r="E67" i="2"/>
  <c r="F67" i="2" s="1"/>
  <c r="G67" i="2" s="1"/>
  <c r="E68" i="2"/>
  <c r="F68" i="2" s="1"/>
  <c r="G68" i="2" s="1"/>
  <c r="E69" i="2"/>
  <c r="F69" i="2" s="1"/>
  <c r="G69" i="2" s="1"/>
  <c r="E70" i="2"/>
  <c r="F70" i="2" s="1"/>
  <c r="G70" i="2" s="1"/>
  <c r="E71" i="2"/>
  <c r="F71" i="2" s="1"/>
  <c r="G71" i="2" s="1"/>
  <c r="E72" i="2"/>
  <c r="F72" i="2" s="1"/>
  <c r="G72" i="2" s="1"/>
  <c r="E73" i="2"/>
  <c r="F73" i="2" s="1"/>
  <c r="G73" i="2" s="1"/>
  <c r="E74" i="2"/>
  <c r="F74" i="2" s="1"/>
  <c r="G74" i="2" s="1"/>
  <c r="E75" i="2"/>
  <c r="F75" i="2" s="1"/>
  <c r="G75" i="2" s="1"/>
  <c r="E76" i="2"/>
  <c r="F76" i="2" s="1"/>
  <c r="G76" i="2" s="1"/>
  <c r="E77" i="2"/>
  <c r="F77" i="2" s="1"/>
  <c r="G77" i="2" s="1"/>
  <c r="E78" i="2"/>
  <c r="F78" i="2" s="1"/>
  <c r="G78" i="2" s="1"/>
  <c r="E79" i="2"/>
  <c r="F79" i="2" s="1"/>
  <c r="G79" i="2" s="1"/>
  <c r="E80" i="2"/>
  <c r="F80" i="2" s="1"/>
  <c r="G80" i="2" s="1"/>
  <c r="E81" i="2"/>
  <c r="F81" i="2" s="1"/>
  <c r="G81" i="2" s="1"/>
  <c r="E82" i="2"/>
  <c r="F82" i="2" s="1"/>
  <c r="G82" i="2" s="1"/>
  <c r="E83" i="2"/>
  <c r="F83" i="2" s="1"/>
  <c r="G83" i="2" s="1"/>
  <c r="E84" i="2"/>
  <c r="F84" i="2" s="1"/>
  <c r="G84" i="2" s="1"/>
  <c r="E85" i="2"/>
  <c r="F85" i="2" s="1"/>
  <c r="G85" i="2" s="1"/>
  <c r="E86" i="2"/>
  <c r="F86" i="2" s="1"/>
  <c r="G86" i="2" s="1"/>
  <c r="E87" i="2"/>
  <c r="F87" i="2" s="1"/>
  <c r="G87" i="2" s="1"/>
  <c r="E88" i="2"/>
  <c r="F88" i="2" s="1"/>
  <c r="G88" i="2" s="1"/>
  <c r="E89" i="2"/>
  <c r="F89" i="2" s="1"/>
  <c r="G89" i="2" s="1"/>
  <c r="E90" i="2"/>
  <c r="F90" i="2" s="1"/>
  <c r="G90" i="2" s="1"/>
  <c r="E91" i="2"/>
  <c r="F91" i="2" s="1"/>
  <c r="G91" i="2" s="1"/>
  <c r="E92" i="2"/>
  <c r="F92" i="2" s="1"/>
  <c r="G92" i="2" s="1"/>
  <c r="E93" i="2"/>
  <c r="F93" i="2" s="1"/>
  <c r="G93" i="2" s="1"/>
  <c r="E94" i="2"/>
  <c r="F94" i="2" s="1"/>
  <c r="G94" i="2" s="1"/>
  <c r="E95" i="2"/>
  <c r="F95" i="2" s="1"/>
  <c r="G95" i="2" s="1"/>
  <c r="E96" i="2"/>
  <c r="F96" i="2" s="1"/>
  <c r="G96" i="2" s="1"/>
  <c r="E97" i="2"/>
  <c r="F97" i="2" s="1"/>
  <c r="G97" i="2" s="1"/>
  <c r="E98" i="2"/>
  <c r="F98" i="2" s="1"/>
  <c r="G98" i="2" s="1"/>
  <c r="E99" i="2"/>
  <c r="F99" i="2" s="1"/>
  <c r="G99" i="2" s="1"/>
  <c r="E100" i="2"/>
  <c r="F100" i="2" s="1"/>
  <c r="G100" i="2" s="1"/>
  <c r="E101" i="2"/>
  <c r="F101" i="2" s="1"/>
  <c r="G101" i="2" s="1"/>
  <c r="E102" i="2"/>
  <c r="F102" i="2" s="1"/>
  <c r="G102" i="2" s="1"/>
  <c r="E103" i="2"/>
  <c r="F103" i="2" s="1"/>
  <c r="G103" i="2" s="1"/>
  <c r="E104" i="2"/>
  <c r="F104" i="2" s="1"/>
  <c r="G104" i="2" s="1"/>
  <c r="E105" i="2"/>
  <c r="F105" i="2" s="1"/>
  <c r="G105" i="2" s="1"/>
  <c r="E106" i="2"/>
  <c r="F106" i="2" s="1"/>
  <c r="G106" i="2" s="1"/>
  <c r="E107" i="2"/>
  <c r="F107" i="2" s="1"/>
  <c r="G107" i="2" s="1"/>
  <c r="E108" i="2"/>
  <c r="F108" i="2" s="1"/>
  <c r="G108" i="2" s="1"/>
  <c r="E109" i="2"/>
  <c r="F109" i="2" s="1"/>
  <c r="G109" i="2" s="1"/>
  <c r="E110" i="2"/>
  <c r="F110" i="2" s="1"/>
  <c r="G110" i="2" s="1"/>
  <c r="E111" i="2"/>
  <c r="F111" i="2" s="1"/>
  <c r="G111" i="2" s="1"/>
  <c r="E112" i="2"/>
  <c r="F112" i="2" s="1"/>
  <c r="G112" i="2" s="1"/>
  <c r="E113" i="2"/>
  <c r="F113" i="2" s="1"/>
  <c r="G113" i="2" s="1"/>
  <c r="E114" i="2"/>
  <c r="F114" i="2" s="1"/>
  <c r="G114" i="2" s="1"/>
  <c r="E115" i="2"/>
  <c r="F115" i="2" s="1"/>
  <c r="G115" i="2" s="1"/>
  <c r="E116" i="2"/>
  <c r="F116" i="2" s="1"/>
  <c r="G116" i="2" s="1"/>
  <c r="E117" i="2"/>
  <c r="F117" i="2" s="1"/>
  <c r="G117" i="2" s="1"/>
  <c r="E118" i="2"/>
  <c r="F118" i="2" s="1"/>
  <c r="G118" i="2" s="1"/>
  <c r="E119" i="2"/>
  <c r="F119" i="2" s="1"/>
  <c r="G119" i="2" s="1"/>
  <c r="E120" i="2"/>
  <c r="F120" i="2" s="1"/>
  <c r="G120" i="2" s="1"/>
  <c r="E121" i="2"/>
  <c r="F121" i="2" s="1"/>
  <c r="G121" i="2" s="1"/>
  <c r="E122" i="2"/>
  <c r="F122" i="2" s="1"/>
  <c r="G122" i="2" s="1"/>
  <c r="E123" i="2"/>
  <c r="F123" i="2" s="1"/>
  <c r="G123" i="2" s="1"/>
  <c r="E124" i="2"/>
  <c r="F124" i="2" s="1"/>
  <c r="G124" i="2" s="1"/>
  <c r="E125" i="2"/>
  <c r="F125" i="2" s="1"/>
  <c r="G125" i="2" s="1"/>
  <c r="E126" i="2"/>
  <c r="F126" i="2" s="1"/>
  <c r="G126" i="2" s="1"/>
  <c r="G34" i="2" l="1"/>
  <c r="G35" i="2"/>
  <c r="C27" i="2"/>
  <c r="G8" i="2"/>
  <c r="G14" i="2"/>
  <c r="A20" i="3"/>
  <c r="A21" i="3" s="1"/>
  <c r="C24" i="2"/>
  <c r="G11" i="2"/>
  <c r="G16" i="2"/>
  <c r="G10" i="2"/>
  <c r="G9" i="2"/>
  <c r="G13" i="2"/>
  <c r="G15" i="2"/>
  <c r="G12" i="2"/>
  <c r="C25" i="2" l="1"/>
  <c r="C26" i="2" s="1"/>
  <c r="C28" i="2" s="1"/>
  <c r="A51" i="3"/>
  <c r="A52" i="3" s="1"/>
  <c r="A59" i="3" s="1"/>
  <c r="A60" i="3" s="1"/>
  <c r="A71" i="3" s="1"/>
  <c r="A72" i="3" s="1"/>
  <c r="A74" i="3" s="1"/>
  <c r="A77" i="3" s="1"/>
  <c r="A78" i="3" s="1"/>
  <c r="A79" i="3" s="1"/>
  <c r="A80" i="3" s="1"/>
  <c r="A83" i="3" s="1"/>
  <c r="A84" i="3" s="1"/>
  <c r="A89" i="3" s="1"/>
  <c r="A92" i="3" s="1"/>
  <c r="A93" i="3" s="1"/>
  <c r="A94" i="3" s="1"/>
  <c r="A95" i="3" s="1"/>
  <c r="A99" i="3" l="1"/>
  <c r="A100" i="3" s="1"/>
  <c r="A101" i="3" s="1"/>
  <c r="A106" i="3" l="1"/>
  <c r="A109" i="3" s="1"/>
  <c r="A112" i="3" s="1"/>
  <c r="A114" i="3" s="1"/>
  <c r="A115" i="3" s="1"/>
  <c r="A116" i="3" s="1"/>
  <c r="A117" i="3" s="1"/>
  <c r="A118" i="3" s="1"/>
  <c r="A119" i="3" s="1"/>
  <c r="A120" i="3" s="1"/>
  <c r="A121" i="3" s="1"/>
</calcChain>
</file>

<file path=xl/sharedStrings.xml><?xml version="1.0" encoding="utf-8"?>
<sst xmlns="http://schemas.openxmlformats.org/spreadsheetml/2006/main" count="150" uniqueCount="145">
  <si>
    <t>vesitiivissaumaliimaus tai hitsaus</t>
  </si>
  <si>
    <t>piste ja vesitiivissaumaliimaus</t>
  </si>
  <si>
    <t>kauttaaltaan liimaten</t>
  </si>
  <si>
    <t>kauttaltaan hitsaus</t>
  </si>
  <si>
    <t>puhdas saumatyö kauttaaltaan liimaten tai hitsaten</t>
  </si>
  <si>
    <t>Kaistat €/jm</t>
  </si>
  <si>
    <t>kaistojen leikkaus työnant. määräyk.</t>
  </si>
  <si>
    <t>Korotukset ja lisähinnat €/kpl</t>
  </si>
  <si>
    <t>kinnnikkeiden päälle asen.valmiiksi leik. enin.0,12m²</t>
  </si>
  <si>
    <t>Kaltevat pinnat (eristystason pituus yli 100 cm)</t>
  </si>
  <si>
    <t>Seinäpinnat eristykset yli 100cm) €/h</t>
  </si>
  <si>
    <t>sovitaan erillinen urakkahinta tai tehd.tuntitöinä</t>
  </si>
  <si>
    <t>Pinta-alat 1-50sovitaan erillinen urakka tai tuntityö</t>
  </si>
  <si>
    <t>Ulkoreunat ja nostot €/jm</t>
  </si>
  <si>
    <t>enintään 50 cm kertaa kermi luku</t>
  </si>
  <si>
    <t>yli 50-100 cm     kertaa kermiluku</t>
  </si>
  <si>
    <t>Ympäri eristettävät läpiviennit</t>
  </si>
  <si>
    <t>Suojakiveykset €/m</t>
  </si>
  <si>
    <t>Kiven levitys ja tasaus enint. 35 kg/m</t>
  </si>
  <si>
    <t>Kiven levitys ja tasaus enint. 45 kg/m</t>
  </si>
  <si>
    <t>Kiven levitys ja tasaus enint. 55kg/m</t>
  </si>
  <si>
    <t>Höyrysukut ja suodatinkankaat €/m</t>
  </si>
  <si>
    <t>Korotukset ja lisät perushintoihin €/jm</t>
  </si>
  <si>
    <t>Vaakatasossa oleva putki</t>
  </si>
  <si>
    <t>Laakerointimatot€/m</t>
  </si>
  <si>
    <t>Kattotarvikkeet €/kpl</t>
  </si>
  <si>
    <t>Katto-ja lattiakaivot sekä ulosheittäjät</t>
  </si>
  <si>
    <t>Alipainetuulettimet ja läpivientitiivisteet</t>
  </si>
  <si>
    <t>Tippakaivot</t>
  </si>
  <si>
    <t>Naulaukset €/jm</t>
  </si>
  <si>
    <t>Käsinnaulaus</t>
  </si>
  <si>
    <t>Eristyslevytyöt € / jn / kerros</t>
  </si>
  <si>
    <t>Nostot seinälle 50-100cm,haittahinta €/jm</t>
  </si>
  <si>
    <t>Eristyslevyjen sahaus €/jm</t>
  </si>
  <si>
    <t>Kiinnik. as.poimulev.vanhan erist läpi villaan</t>
  </si>
  <si>
    <t>Kiinnik. as betoniin</t>
  </si>
  <si>
    <t xml:space="preserve">Pistekiinnitys bitumilla </t>
  </si>
  <si>
    <t>Kattokaivosyv. teko betonimassasta €/kpl</t>
  </si>
  <si>
    <t>Tuntityötä €/h</t>
  </si>
  <si>
    <t>Matkakorvaukset</t>
  </si>
  <si>
    <t>Matka-ajan palkka</t>
  </si>
  <si>
    <t>Kilometrikorvaus</t>
  </si>
  <si>
    <t>hinta</t>
  </si>
  <si>
    <t>työnimike</t>
  </si>
  <si>
    <t>Pintakermit ja yksikerroskatteet</t>
  </si>
  <si>
    <t>Aluskermityöt</t>
  </si>
  <si>
    <t>%</t>
  </si>
  <si>
    <t>KOODI</t>
  </si>
  <si>
    <t>TYÖNIMIKE</t>
  </si>
  <si>
    <t>HINTA</t>
  </si>
  <si>
    <t>KERTYY</t>
  </si>
  <si>
    <t>Kylmät bitumiliuossivelyt 0-1:4</t>
  </si>
  <si>
    <t>Kylmät bitumiliuossivelyt &gt;1:4&amp;&lt;1:2</t>
  </si>
  <si>
    <t>Kylmät bitumiliuossivelyt &gt;1:2&amp;&lt;1</t>
  </si>
  <si>
    <t>Kylmät bitumiliuossivelyt  yli 1</t>
  </si>
  <si>
    <t>Kosteuseristys&amp;sively</t>
  </si>
  <si>
    <t>Kuumat bitumiliuossivelyt &lt;1:4</t>
  </si>
  <si>
    <t>Kuumat bitumiliuossivelyt &gt;1:4&amp;&lt;1:2</t>
  </si>
  <si>
    <t>Kuumat bitumiliuossivelyt &gt;1:2&amp;&lt;1</t>
  </si>
  <si>
    <t>Kuumat bitumiliuossivelyt &gt;1</t>
  </si>
  <si>
    <t>Eristettävä pinta jyrkempi kuin 1:4  perushinta + 30% !!!!</t>
  </si>
  <si>
    <t>Eristettävä pinta jyrkempi kuin 1:2  perushinta + 40% !!!!</t>
  </si>
  <si>
    <t>50-100m²-------50%</t>
  </si>
  <si>
    <t>200-400m²-----10%</t>
  </si>
  <si>
    <t>100-200m²-----25%</t>
  </si>
  <si>
    <t>höyrysulkujen asennus alle 400 mm leikkaukset</t>
  </si>
  <si>
    <t>mattojen tai rvillojen levitys,leikkaus&amp;pisteliimaus</t>
  </si>
  <si>
    <t>Valmiskaiteiden asennus</t>
  </si>
  <si>
    <t>Ulkoreunan korotus</t>
  </si>
  <si>
    <t>Ulkoreunan korotus+kapula</t>
  </si>
  <si>
    <t>Työnantaja</t>
  </si>
  <si>
    <t>Työntekijä</t>
  </si>
  <si>
    <t>pvm</t>
  </si>
  <si>
    <t>nro</t>
  </si>
  <si>
    <t>m2/jm</t>
  </si>
  <si>
    <t>e</t>
  </si>
  <si>
    <t>Kermikerros enintään 2 m² enint. 500mm</t>
  </si>
  <si>
    <t>Hinta kertaantuu kermikerrosten lukumäärällä</t>
  </si>
  <si>
    <t>Poimulevyn päälle levit. muovi perushinta+10%</t>
  </si>
  <si>
    <t>Kattokaivo syvennyksen teko</t>
  </si>
  <si>
    <t>Kiinnikkeen asennus puuhun 10 kpl erissä</t>
  </si>
  <si>
    <t>TUNTITYÖT</t>
  </si>
  <si>
    <t>minun palkkaryhmäni on</t>
  </si>
  <si>
    <t>URAKKA</t>
  </si>
  <si>
    <t>Jälkivartiointi</t>
  </si>
  <si>
    <t>Sääeste</t>
  </si>
  <si>
    <t>Odotus</t>
  </si>
  <si>
    <t>Kuivaus</t>
  </si>
  <si>
    <t>Varastotyö</t>
  </si>
  <si>
    <t>Nostot</t>
  </si>
  <si>
    <t>Tuntitöistä kertyy</t>
  </si>
  <si>
    <t>Urakkatöistä kertyy</t>
  </si>
  <si>
    <t>Yhteensä</t>
  </si>
  <si>
    <t>Päivärahat</t>
  </si>
  <si>
    <t>Verottomat korvaukset</t>
  </si>
  <si>
    <t>Kaikki yhteensä</t>
  </si>
  <si>
    <t>YHTEENVETO</t>
  </si>
  <si>
    <t>Palkkaluokat</t>
  </si>
  <si>
    <t>Kohde</t>
  </si>
  <si>
    <t xml:space="preserve"> </t>
  </si>
  <si>
    <t>piste- tai raita- ja ja saumahitsaus</t>
  </si>
  <si>
    <r>
      <t>Sokkelieristykset €/m</t>
    </r>
    <r>
      <rPr>
        <b/>
        <sz val="12"/>
        <rFont val="Arial"/>
        <family val="2"/>
      </rPr>
      <t>²</t>
    </r>
  </si>
  <si>
    <t>Kermityöt</t>
  </si>
  <si>
    <t>Eristyslevytyöt</t>
  </si>
  <si>
    <t>yli 100-150 cm     kertaa kermiluku</t>
  </si>
  <si>
    <t>alle 2m2 aukoista maks. kpl hinta sisältää sah.. ja asen</t>
  </si>
  <si>
    <t>TT-laatan saumapelti, kevyt kiinnitys</t>
  </si>
  <si>
    <t>Kevytsorakallistukset (keskipaksuus enintään 200mm )</t>
  </si>
  <si>
    <t>Betonista tehdyt kallistukset ( keskivahvuus enint. 100mm)</t>
  </si>
  <si>
    <t>Kallistukset koskevat uudis ja saneeraus kohteita.</t>
  </si>
  <si>
    <t>Räystäspeltien poisto ( roskalavalle )</t>
  </si>
  <si>
    <r>
      <t xml:space="preserve">Lisähinnat €/jm </t>
    </r>
    <r>
      <rPr>
        <sz val="10"/>
        <rFont val="Arial"/>
        <family val="2"/>
      </rPr>
      <t>Betonilaattojen asennus sis konesahauksen</t>
    </r>
  </si>
  <si>
    <t>0-60 mm</t>
  </si>
  <si>
    <t>61-150 mm</t>
  </si>
  <si>
    <t xml:space="preserve">151-210 mm </t>
  </si>
  <si>
    <t>Kiinnikkeiden asennus / mekaaninen kiinnitys</t>
  </si>
  <si>
    <t>Eristeen paksuus yli 300 mm</t>
  </si>
  <si>
    <t xml:space="preserve">Kevytsoratyöt, valu </t>
  </si>
  <si>
    <t>Kevytsoratyö ja betonilaatat</t>
  </si>
  <si>
    <t>Urakkahinnoittelu</t>
  </si>
  <si>
    <t>Tippapelti</t>
  </si>
  <si>
    <t xml:space="preserve"> Hinta sisältää nurkat yhdestä pellistä ilman pokkauksia</t>
  </si>
  <si>
    <t>Kiinnitys naulaten tai ruuvaten, ei sisällä kaarevia pintoja.</t>
  </si>
  <si>
    <t>Saneerauksen hinnoitellut työt / jm</t>
  </si>
  <si>
    <t>Tyvikartion/alipainetuulettemien….€/kpl</t>
  </si>
  <si>
    <t>Laipanteko kermistä (maks 300mm) €/kpl</t>
  </si>
  <si>
    <t>Juuripeltien poisto (alle 2 m2 piippu) €/kpl</t>
  </si>
  <si>
    <t>Kattokaivon laipan puhdistus ja uuden liitos €/kpl</t>
  </si>
  <si>
    <t>Ateriakorvaus</t>
  </si>
  <si>
    <t>Kattolaatan asennus/</t>
  </si>
  <si>
    <t>räystäskaistan asennus kuuluu hintaan</t>
  </si>
  <si>
    <t>harjakaistan asennus</t>
  </si>
  <si>
    <t>Jiiri/ sisältää kittauksen ja laatan leikkauksen</t>
  </si>
  <si>
    <t>Lamellivilla/ sahaus</t>
  </si>
  <si>
    <t>Lamellivilla/asennus</t>
  </si>
  <si>
    <t xml:space="preserve">puhdassaumatyö piste tai raita- ja saumahitsaten </t>
  </si>
  <si>
    <t>Aluskermikaistatkaistat €/jm sis. Neliöt alle 350-550 mm</t>
  </si>
  <si>
    <t>Aluskermikaistatkaistat €/jm sis. Neliöt alle 350 mm</t>
  </si>
  <si>
    <t>Pintakermikaistat €/jm. Heittahinta sis. Leikkaus alle tai tasan 550mm</t>
  </si>
  <si>
    <t>501-1000mm korkeuteen</t>
  </si>
  <si>
    <t>Eristettävä pinta jyrkempi kuin 1:1 sovitaan erikseen</t>
  </si>
  <si>
    <t>Eristettävä pinta jyrkempi kuin 1:2 sovitaan erikseen</t>
  </si>
  <si>
    <t>Salaojamaton asennus sis. Leikkauksen. (leveys enint 2,5m)</t>
  </si>
  <si>
    <t>Puu- bitumi tai betoniholkka</t>
  </si>
  <si>
    <t>Mekaaninen kiinnitys pystypinnoilla betoniin 10 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</si>
</sst>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d\.m\.yyyy"/>
    <numFmt numFmtId="165" formatCode="0.0"/>
    <numFmt numFmtId="166" formatCode="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u/>
      <sz val="14"/>
      <name val="Arial"/>
      <family val="2"/>
    </font>
    <font>
      <b/>
      <sz val="14"/>
      <color indexed="61"/>
      <name val="Arial"/>
      <family val="2"/>
    </font>
    <font>
      <b/>
      <sz val="14"/>
      <color indexed="8"/>
      <name val="Arial"/>
      <family val="2"/>
    </font>
    <font>
      <b/>
      <strike/>
      <sz val="12"/>
      <name val="Arial"/>
      <family val="2"/>
    </font>
    <font>
      <b/>
      <strike/>
      <sz val="1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2" fillId="7" borderId="6" xfId="0" applyFont="1" applyFill="1" applyBorder="1" applyProtection="1"/>
    <xf numFmtId="0" fontId="3" fillId="7" borderId="6" xfId="0" applyFont="1" applyFill="1" applyBorder="1" applyProtection="1"/>
    <xf numFmtId="0" fontId="2" fillId="7" borderId="1" xfId="0" applyFont="1" applyFill="1" applyBorder="1" applyProtection="1"/>
    <xf numFmtId="0" fontId="3" fillId="7" borderId="1" xfId="0" applyFont="1" applyFill="1" applyBorder="1" applyAlignment="1" applyProtection="1">
      <alignment horizontal="center"/>
    </xf>
    <xf numFmtId="0" fontId="3" fillId="7" borderId="1" xfId="0" applyFont="1" applyFill="1" applyBorder="1" applyProtection="1"/>
    <xf numFmtId="0" fontId="3" fillId="7" borderId="13" xfId="0" applyFont="1" applyFill="1" applyBorder="1" applyProtection="1"/>
    <xf numFmtId="0" fontId="3" fillId="7" borderId="2" xfId="0" applyFont="1" applyFill="1" applyBorder="1" applyProtection="1"/>
    <xf numFmtId="0" fontId="3" fillId="7" borderId="0" xfId="0" applyFont="1" applyFill="1" applyBorder="1" applyProtection="1"/>
    <xf numFmtId="0" fontId="4" fillId="6" borderId="0" xfId="0" applyFont="1" applyFill="1"/>
    <xf numFmtId="0" fontId="2" fillId="6" borderId="0" xfId="0" applyFont="1" applyFill="1"/>
    <xf numFmtId="0" fontId="0" fillId="6" borderId="0" xfId="0" applyFill="1"/>
    <xf numFmtId="0" fontId="5" fillId="6" borderId="0" xfId="0" applyFont="1" applyFill="1"/>
    <xf numFmtId="0" fontId="3" fillId="6" borderId="0" xfId="0" applyFon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9" fontId="0" fillId="6" borderId="0" xfId="0" applyNumberFormat="1" applyFill="1"/>
    <xf numFmtId="0" fontId="0" fillId="6" borderId="0" xfId="0" applyFill="1" applyBorder="1"/>
    <xf numFmtId="166" fontId="1" fillId="6" borderId="3" xfId="1" applyNumberFormat="1" applyFont="1" applyFill="1" applyBorder="1" applyAlignment="1">
      <alignment horizontal="center"/>
    </xf>
    <xf numFmtId="166" fontId="1" fillId="6" borderId="0" xfId="1" applyNumberFormat="1" applyFont="1" applyFill="1" applyBorder="1" applyAlignment="1">
      <alignment horizontal="center"/>
    </xf>
    <xf numFmtId="0" fontId="0" fillId="6" borderId="0" xfId="0" applyFill="1" applyProtection="1"/>
    <xf numFmtId="0" fontId="3" fillId="8" borderId="1" xfId="0" applyFont="1" applyFill="1" applyBorder="1" applyProtection="1"/>
    <xf numFmtId="0" fontId="3" fillId="8" borderId="17" xfId="0" applyFont="1" applyFill="1" applyBorder="1" applyProtection="1"/>
    <xf numFmtId="2" fontId="3" fillId="8" borderId="4" xfId="0" applyNumberFormat="1" applyFont="1" applyFill="1" applyBorder="1" applyProtection="1"/>
    <xf numFmtId="0" fontId="2" fillId="7" borderId="23" xfId="0" applyFont="1" applyFill="1" applyBorder="1" applyProtection="1"/>
    <xf numFmtId="0" fontId="6" fillId="8" borderId="24" xfId="0" applyFont="1" applyFill="1" applyBorder="1" applyAlignment="1" applyProtection="1">
      <alignment horizontal="left" wrapText="1"/>
    </xf>
    <xf numFmtId="2" fontId="6" fillId="8" borderId="18" xfId="0" applyNumberFormat="1" applyFont="1" applyFill="1" applyBorder="1" applyAlignment="1" applyProtection="1">
      <alignment horizontal="center" wrapText="1"/>
    </xf>
    <xf numFmtId="0" fontId="6" fillId="8" borderId="25" xfId="0" applyFont="1" applyFill="1" applyBorder="1" applyAlignment="1" applyProtection="1">
      <alignment horizontal="left" wrapText="1"/>
    </xf>
    <xf numFmtId="2" fontId="6" fillId="8" borderId="22" xfId="0" applyNumberFormat="1" applyFont="1" applyFill="1" applyBorder="1" applyAlignment="1" applyProtection="1">
      <alignment horizontal="center" wrapText="1"/>
    </xf>
    <xf numFmtId="0" fontId="7" fillId="0" borderId="33" xfId="0" applyFont="1" applyBorder="1" applyAlignment="1" applyProtection="1">
      <alignment horizontal="left"/>
    </xf>
    <xf numFmtId="0" fontId="7" fillId="0" borderId="34" xfId="0" applyFont="1" applyBorder="1" applyAlignment="1" applyProtection="1">
      <alignment horizontal="left"/>
    </xf>
    <xf numFmtId="1" fontId="7" fillId="0" borderId="34" xfId="0" applyNumberFormat="1" applyFont="1" applyBorder="1" applyAlignment="1" applyProtection="1">
      <alignment horizontal="left"/>
    </xf>
    <xf numFmtId="0" fontId="7" fillId="0" borderId="0" xfId="0" applyFont="1" applyProtection="1"/>
    <xf numFmtId="2" fontId="7" fillId="0" borderId="0" xfId="0" applyNumberFormat="1" applyFont="1" applyProtection="1"/>
    <xf numFmtId="0" fontId="7" fillId="3" borderId="0" xfId="0" applyFont="1" applyFill="1" applyProtection="1"/>
    <xf numFmtId="0" fontId="9" fillId="4" borderId="0" xfId="0" applyFont="1" applyFill="1" applyProtection="1"/>
    <xf numFmtId="1" fontId="7" fillId="3" borderId="0" xfId="0" applyNumberFormat="1" applyFont="1" applyFill="1" applyProtection="1"/>
    <xf numFmtId="164" fontId="7" fillId="3" borderId="0" xfId="0" applyNumberFormat="1" applyFont="1" applyFill="1" applyProtection="1"/>
    <xf numFmtId="165" fontId="7" fillId="3" borderId="0" xfId="0" applyNumberFormat="1" applyFont="1" applyFill="1" applyProtection="1"/>
    <xf numFmtId="2" fontId="8" fillId="3" borderId="0" xfId="0" applyNumberFormat="1" applyFont="1" applyFill="1" applyProtection="1"/>
    <xf numFmtId="0" fontId="7" fillId="8" borderId="5" xfId="0" applyFont="1" applyFill="1" applyBorder="1" applyProtection="1"/>
    <xf numFmtId="0" fontId="10" fillId="8" borderId="2" xfId="0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Protection="1"/>
    <xf numFmtId="2" fontId="7" fillId="8" borderId="1" xfId="0" applyNumberFormat="1" applyFont="1" applyFill="1" applyBorder="1" applyProtection="1"/>
    <xf numFmtId="0" fontId="7" fillId="2" borderId="0" xfId="0" applyFont="1" applyFill="1" applyProtection="1"/>
    <xf numFmtId="0" fontId="7" fillId="2" borderId="2" xfId="0" applyFont="1" applyFill="1" applyBorder="1" applyProtection="1">
      <protection locked="0"/>
    </xf>
    <xf numFmtId="165" fontId="7" fillId="2" borderId="0" xfId="0" applyNumberFormat="1" applyFont="1" applyFill="1" applyProtection="1"/>
    <xf numFmtId="2" fontId="7" fillId="2" borderId="0" xfId="0" applyNumberFormat="1" applyFont="1" applyFill="1" applyProtection="1"/>
    <xf numFmtId="0" fontId="7" fillId="8" borderId="7" xfId="0" applyFont="1" applyFill="1" applyBorder="1" applyProtection="1"/>
    <xf numFmtId="0" fontId="7" fillId="8" borderId="2" xfId="0" applyFont="1" applyFill="1" applyBorder="1" applyAlignment="1" applyProtection="1">
      <alignment horizontal="center"/>
      <protection locked="0"/>
    </xf>
    <xf numFmtId="1" fontId="7" fillId="8" borderId="6" xfId="0" applyNumberFormat="1" applyFont="1" applyFill="1" applyBorder="1" applyProtection="1"/>
    <xf numFmtId="2" fontId="7" fillId="8" borderId="6" xfId="0" applyNumberFormat="1" applyFont="1" applyFill="1" applyBorder="1" applyProtection="1"/>
    <xf numFmtId="0" fontId="7" fillId="8" borderId="13" xfId="0" applyFont="1" applyFill="1" applyBorder="1" applyProtection="1"/>
    <xf numFmtId="2" fontId="7" fillId="8" borderId="8" xfId="0" applyNumberFormat="1" applyFont="1" applyFill="1" applyBorder="1" applyProtection="1"/>
    <xf numFmtId="0" fontId="7" fillId="8" borderId="0" xfId="0" applyFont="1" applyFill="1" applyBorder="1" applyProtection="1"/>
    <xf numFmtId="0" fontId="7" fillId="8" borderId="2" xfId="0" applyFont="1" applyFill="1" applyBorder="1" applyProtection="1"/>
    <xf numFmtId="2" fontId="7" fillId="8" borderId="15" xfId="0" applyNumberFormat="1" applyFont="1" applyFill="1" applyBorder="1" applyProtection="1"/>
    <xf numFmtId="0" fontId="7" fillId="8" borderId="14" xfId="0" applyFont="1" applyFill="1" applyBorder="1" applyAlignment="1" applyProtection="1">
      <alignment horizontal="center"/>
    </xf>
    <xf numFmtId="0" fontId="7" fillId="8" borderId="14" xfId="0" applyFont="1" applyFill="1" applyBorder="1" applyProtection="1"/>
    <xf numFmtId="2" fontId="7" fillId="8" borderId="2" xfId="0" applyNumberFormat="1" applyFont="1" applyFill="1" applyBorder="1" applyProtection="1"/>
    <xf numFmtId="0" fontId="7" fillId="2" borderId="0" xfId="0" applyFont="1" applyFill="1" applyBorder="1" applyProtection="1"/>
    <xf numFmtId="2" fontId="7" fillId="2" borderId="0" xfId="0" applyNumberFormat="1" applyFont="1" applyFill="1" applyBorder="1" applyProtection="1"/>
    <xf numFmtId="0" fontId="10" fillId="8" borderId="26" xfId="0" applyFont="1" applyFill="1" applyBorder="1" applyProtection="1"/>
    <xf numFmtId="0" fontId="10" fillId="8" borderId="27" xfId="0" applyFont="1" applyFill="1" applyBorder="1" applyProtection="1"/>
    <xf numFmtId="0" fontId="10" fillId="8" borderId="28" xfId="0" applyFont="1" applyFill="1" applyBorder="1" applyProtection="1"/>
    <xf numFmtId="0" fontId="10" fillId="8" borderId="29" xfId="0" applyFont="1" applyFill="1" applyBorder="1" applyProtection="1"/>
    <xf numFmtId="0" fontId="10" fillId="8" borderId="0" xfId="0" applyFont="1" applyFill="1" applyBorder="1" applyProtection="1"/>
    <xf numFmtId="2" fontId="10" fillId="8" borderId="30" xfId="0" applyNumberFormat="1" applyFont="1" applyFill="1" applyBorder="1" applyProtection="1"/>
    <xf numFmtId="2" fontId="10" fillId="8" borderId="31" xfId="0" applyNumberFormat="1" applyFont="1" applyFill="1" applyBorder="1" applyProtection="1"/>
    <xf numFmtId="2" fontId="10" fillId="8" borderId="11" xfId="0" applyNumberFormat="1" applyFont="1" applyFill="1" applyBorder="1" applyProtection="1"/>
    <xf numFmtId="2" fontId="10" fillId="8" borderId="32" xfId="0" applyNumberFormat="1" applyFont="1" applyFill="1" applyBorder="1" applyProtection="1"/>
    <xf numFmtId="0" fontId="9" fillId="3" borderId="0" xfId="0" applyFont="1" applyFill="1" applyProtection="1"/>
    <xf numFmtId="1" fontId="9" fillId="3" borderId="0" xfId="0" applyNumberFormat="1" applyFont="1" applyFill="1" applyProtection="1"/>
    <xf numFmtId="2" fontId="9" fillId="3" borderId="0" xfId="0" applyNumberFormat="1" applyFont="1" applyFill="1" applyProtection="1"/>
    <xf numFmtId="165" fontId="9" fillId="3" borderId="0" xfId="0" applyNumberFormat="1" applyFont="1" applyFill="1" applyProtection="1"/>
    <xf numFmtId="1" fontId="7" fillId="5" borderId="1" xfId="0" applyNumberFormat="1" applyFont="1" applyFill="1" applyBorder="1" applyProtection="1"/>
    <xf numFmtId="1" fontId="11" fillId="0" borderId="1" xfId="0" applyNumberFormat="1" applyFont="1" applyBorder="1" applyProtection="1">
      <protection locked="0"/>
    </xf>
    <xf numFmtId="2" fontId="12" fillId="5" borderId="1" xfId="0" applyNumberFormat="1" applyFont="1" applyFill="1" applyBorder="1" applyProtection="1"/>
    <xf numFmtId="165" fontId="12" fillId="5" borderId="1" xfId="0" applyNumberFormat="1" applyFont="1" applyFill="1" applyBorder="1" applyProtection="1"/>
    <xf numFmtId="0" fontId="7" fillId="6" borderId="0" xfId="0" applyFont="1" applyFill="1"/>
    <xf numFmtId="1" fontId="7" fillId="6" borderId="0" xfId="0" applyNumberFormat="1" applyFont="1" applyFill="1"/>
    <xf numFmtId="165" fontId="7" fillId="6" borderId="0" xfId="0" applyNumberFormat="1" applyFont="1" applyFill="1"/>
    <xf numFmtId="2" fontId="8" fillId="6" borderId="0" xfId="0" applyNumberFormat="1" applyFont="1" applyFill="1"/>
    <xf numFmtId="0" fontId="7" fillId="0" borderId="0" xfId="0" applyFont="1"/>
    <xf numFmtId="1" fontId="7" fillId="0" borderId="0" xfId="0" applyNumberFormat="1" applyFont="1"/>
    <xf numFmtId="165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1" fontId="8" fillId="0" borderId="0" xfId="0" applyNumberFormat="1" applyFont="1"/>
    <xf numFmtId="165" fontId="8" fillId="0" borderId="0" xfId="0" applyNumberFormat="1" applyFont="1"/>
    <xf numFmtId="0" fontId="6" fillId="8" borderId="16" xfId="0" applyFont="1" applyFill="1" applyBorder="1" applyAlignment="1" applyProtection="1">
      <alignment horizontal="center" wrapText="1"/>
    </xf>
    <xf numFmtId="0" fontId="6" fillId="8" borderId="21" xfId="0" applyFont="1" applyFill="1" applyBorder="1" applyAlignment="1" applyProtection="1">
      <alignment horizontal="center" wrapText="1"/>
    </xf>
    <xf numFmtId="0" fontId="2" fillId="7" borderId="23" xfId="0" applyFont="1" applyFill="1" applyBorder="1" applyAlignment="1" applyProtection="1">
      <alignment horizontal="center"/>
    </xf>
    <xf numFmtId="0" fontId="2" fillId="7" borderId="6" xfId="0" applyNumberFormat="1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0" fontId="2" fillId="7" borderId="13" xfId="0" applyNumberFormat="1" applyFont="1" applyFill="1" applyBorder="1" applyAlignment="1" applyProtection="1">
      <alignment horizontal="center"/>
    </xf>
    <xf numFmtId="0" fontId="3" fillId="8" borderId="16" xfId="0" applyFont="1" applyFill="1" applyBorder="1" applyAlignment="1" applyProtection="1">
      <alignment horizontal="center"/>
    </xf>
    <xf numFmtId="0" fontId="3" fillId="8" borderId="19" xfId="0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2" fontId="3" fillId="7" borderId="10" xfId="0" applyNumberFormat="1" applyFont="1" applyFill="1" applyBorder="1" applyAlignment="1" applyProtection="1">
      <alignment horizontal="center"/>
    </xf>
    <xf numFmtId="2" fontId="3" fillId="7" borderId="1" xfId="0" applyNumberFormat="1" applyFont="1" applyFill="1" applyBorder="1" applyAlignment="1" applyProtection="1">
      <alignment horizontal="center"/>
    </xf>
    <xf numFmtId="2" fontId="3" fillId="7" borderId="12" xfId="0" applyNumberFormat="1" applyFont="1" applyFill="1" applyBorder="1" applyAlignment="1" applyProtection="1">
      <alignment horizontal="center"/>
    </xf>
    <xf numFmtId="2" fontId="3" fillId="7" borderId="2" xfId="0" applyNumberFormat="1" applyFont="1" applyFill="1" applyBorder="1" applyAlignment="1" applyProtection="1">
      <alignment horizontal="center"/>
    </xf>
    <xf numFmtId="2" fontId="3" fillId="7" borderId="9" xfId="0" applyNumberFormat="1" applyFont="1" applyFill="1" applyBorder="1" applyAlignment="1" applyProtection="1">
      <alignment horizontal="center"/>
    </xf>
    <xf numFmtId="2" fontId="3" fillId="7" borderId="8" xfId="0" applyNumberFormat="1" applyFont="1" applyFill="1" applyBorder="1" applyAlignment="1" applyProtection="1">
      <alignment horizontal="center"/>
    </xf>
    <xf numFmtId="2" fontId="3" fillId="8" borderId="18" xfId="0" applyNumberFormat="1" applyFont="1" applyFill="1" applyBorder="1" applyAlignment="1" applyProtection="1">
      <alignment horizontal="center"/>
    </xf>
    <xf numFmtId="2" fontId="3" fillId="8" borderId="20" xfId="0" applyNumberFormat="1" applyFont="1" applyFill="1" applyBorder="1" applyAlignment="1" applyProtection="1">
      <alignment horizontal="center"/>
    </xf>
    <xf numFmtId="2" fontId="3" fillId="8" borderId="22" xfId="0" applyNumberFormat="1" applyFont="1" applyFill="1" applyBorder="1" applyAlignment="1" applyProtection="1">
      <alignment horizontal="center"/>
    </xf>
    <xf numFmtId="2" fontId="0" fillId="6" borderId="0" xfId="0" applyNumberFormat="1" applyFill="1" applyAlignment="1" applyProtection="1">
      <alignment horizontal="center"/>
    </xf>
    <xf numFmtId="2" fontId="0" fillId="6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7" fillId="6" borderId="0" xfId="0" applyNumberFormat="1" applyFont="1" applyFill="1" applyBorder="1" applyProtection="1"/>
    <xf numFmtId="0" fontId="7" fillId="6" borderId="0" xfId="0" applyFont="1" applyFill="1" applyBorder="1" applyProtection="1"/>
    <xf numFmtId="2" fontId="7" fillId="6" borderId="0" xfId="0" applyNumberFormat="1" applyFont="1" applyFill="1" applyProtection="1"/>
    <xf numFmtId="1" fontId="7" fillId="6" borderId="0" xfId="0" applyNumberFormat="1" applyFont="1" applyFill="1" applyProtection="1"/>
    <xf numFmtId="164" fontId="7" fillId="6" borderId="0" xfId="0" applyNumberFormat="1" applyFont="1" applyFill="1" applyProtection="1"/>
    <xf numFmtId="165" fontId="7" fillId="6" borderId="0" xfId="0" applyNumberFormat="1" applyFont="1" applyFill="1" applyProtection="1"/>
    <xf numFmtId="0" fontId="7" fillId="6" borderId="0" xfId="0" applyFont="1" applyFill="1" applyProtection="1"/>
    <xf numFmtId="0" fontId="7" fillId="6" borderId="0" xfId="0" applyFont="1" applyFill="1" applyBorder="1" applyAlignment="1" applyProtection="1">
      <alignment horizontal="center"/>
    </xf>
    <xf numFmtId="1" fontId="7" fillId="0" borderId="1" xfId="0" applyNumberFormat="1" applyFont="1" applyBorder="1" applyProtection="1"/>
    <xf numFmtId="0" fontId="7" fillId="0" borderId="1" xfId="0" applyFont="1" applyBorder="1" applyProtection="1"/>
    <xf numFmtId="0" fontId="7" fillId="0" borderId="1" xfId="0" applyFont="1" applyBorder="1" applyProtection="1">
      <protection locked="0"/>
    </xf>
    <xf numFmtId="0" fontId="7" fillId="8" borderId="1" xfId="0" applyFont="1" applyFill="1" applyBorder="1" applyProtection="1"/>
    <xf numFmtId="0" fontId="13" fillId="7" borderId="6" xfId="0" applyNumberFormat="1" applyFont="1" applyFill="1" applyBorder="1" applyAlignment="1" applyProtection="1">
      <alignment horizontal="center"/>
    </xf>
    <xf numFmtId="0" fontId="14" fillId="7" borderId="6" xfId="0" applyFont="1" applyFill="1" applyBorder="1" applyProtection="1"/>
    <xf numFmtId="2" fontId="14" fillId="7" borderId="1" xfId="0" applyNumberFormat="1" applyFont="1" applyFill="1" applyBorder="1" applyAlignment="1" applyProtection="1">
      <alignment horizontal="center"/>
    </xf>
    <xf numFmtId="0" fontId="14" fillId="7" borderId="13" xfId="0" applyFont="1" applyFill="1" applyBorder="1" applyProtection="1"/>
    <xf numFmtId="0" fontId="15" fillId="7" borderId="6" xfId="0" applyFont="1" applyFill="1" applyBorder="1" applyProtection="1"/>
    <xf numFmtId="164" fontId="7" fillId="0" borderId="1" xfId="0" applyNumberFormat="1" applyFont="1" applyBorder="1" applyAlignment="1" applyProtection="1">
      <alignment shrinkToFit="1"/>
    </xf>
    <xf numFmtId="0" fontId="8" fillId="0" borderId="1" xfId="0" applyFont="1" applyBorder="1" applyAlignment="1" applyProtection="1"/>
    <xf numFmtId="0" fontId="7" fillId="0" borderId="35" xfId="0" applyFont="1" applyBorder="1" applyAlignment="1" applyProtection="1">
      <protection locked="0"/>
    </xf>
    <xf numFmtId="0" fontId="8" fillId="0" borderId="36" xfId="0" applyFont="1" applyBorder="1" applyAlignment="1" applyProtection="1">
      <protection locked="0"/>
    </xf>
    <xf numFmtId="0" fontId="8" fillId="0" borderId="37" xfId="0" applyFont="1" applyBorder="1" applyAlignment="1" applyProtection="1">
      <protection locked="0"/>
    </xf>
    <xf numFmtId="0" fontId="7" fillId="0" borderId="31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8" fillId="0" borderId="38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</cellXfs>
  <cellStyles count="2">
    <cellStyle name="Normaali" xfId="0" builtinId="0"/>
    <cellStyle name="Pilkku" xfId="1" builtinId="3"/>
  </cellStyles>
  <dxfs count="1">
    <dxf>
      <font>
        <b val="0"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AE299"/>
  <sheetViews>
    <sheetView tabSelected="1" zoomScale="75" zoomScaleNormal="55" zoomScaleSheetLayoutView="100" workbookViewId="0">
      <selection activeCell="C19" sqref="C19"/>
    </sheetView>
  </sheetViews>
  <sheetFormatPr defaultColWidth="9.109375" defaultRowHeight="17.399999999999999" x14ac:dyDescent="0.3"/>
  <cols>
    <col min="1" max="1" width="45.5546875" style="91" customWidth="1"/>
    <col min="2" max="3" width="20.5546875" style="91" customWidth="1"/>
    <col min="4" max="4" width="20.5546875" style="92" customWidth="1"/>
    <col min="5" max="5" width="20.5546875" style="91" customWidth="1"/>
    <col min="6" max="6" width="20.5546875" style="93" customWidth="1"/>
    <col min="7" max="7" width="20.5546875" style="90" customWidth="1"/>
    <col min="8" max="8" width="3.109375" style="13" customWidth="1"/>
    <col min="9" max="9" width="10.88671875" style="13" bestFit="1" customWidth="1"/>
    <col min="10" max="10" width="55.33203125" style="13" customWidth="1"/>
    <col min="11" max="31" width="9.109375" style="13"/>
    <col min="32" max="16384" width="9.109375" style="2"/>
  </cols>
  <sheetData>
    <row r="1" spans="1:31" ht="18" thickBot="1" x14ac:dyDescent="0.35">
      <c r="A1" s="33" t="s">
        <v>70</v>
      </c>
      <c r="B1" s="137"/>
      <c r="C1" s="138"/>
      <c r="D1" s="138"/>
      <c r="E1" s="138"/>
      <c r="F1" s="138"/>
      <c r="G1" s="139"/>
    </row>
    <row r="2" spans="1:31" ht="18" thickBot="1" x14ac:dyDescent="0.35">
      <c r="A2" s="34" t="s">
        <v>71</v>
      </c>
      <c r="B2" s="140"/>
      <c r="C2" s="141"/>
      <c r="D2" s="141"/>
      <c r="E2" s="141"/>
      <c r="F2" s="141"/>
      <c r="G2" s="142"/>
    </row>
    <row r="3" spans="1:31" ht="18" thickBot="1" x14ac:dyDescent="0.35">
      <c r="A3" s="35" t="s">
        <v>98</v>
      </c>
      <c r="B3" s="140"/>
      <c r="C3" s="141"/>
      <c r="D3" s="143"/>
      <c r="E3" s="143"/>
      <c r="F3" s="143"/>
      <c r="G3" s="142"/>
    </row>
    <row r="4" spans="1:31" x14ac:dyDescent="0.3">
      <c r="A4" s="124"/>
      <c r="B4" s="124"/>
      <c r="C4" s="124"/>
      <c r="D4" s="126" t="s">
        <v>72</v>
      </c>
      <c r="E4" s="135">
        <v>43617</v>
      </c>
      <c r="F4" s="136"/>
      <c r="G4" s="37"/>
    </row>
    <row r="5" spans="1:31" x14ac:dyDescent="0.3">
      <c r="A5" s="127" t="s">
        <v>81</v>
      </c>
      <c r="B5" s="124"/>
      <c r="C5" s="124"/>
      <c r="D5" s="121"/>
      <c r="E5" s="122"/>
      <c r="F5" s="123"/>
      <c r="G5" s="120"/>
    </row>
    <row r="6" spans="1:31" s="1" customFormat="1" x14ac:dyDescent="0.3">
      <c r="A6" s="127" t="s">
        <v>82</v>
      </c>
      <c r="B6" s="128">
        <v>4</v>
      </c>
      <c r="C6" s="127">
        <f>VLOOKUP(B6,Palkkaluokat,2)</f>
        <v>16.989999999999998</v>
      </c>
      <c r="D6" s="121"/>
      <c r="E6" s="122"/>
      <c r="F6" s="123"/>
      <c r="G6" s="12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8" thickBot="1" x14ac:dyDescent="0.35">
      <c r="A7" s="38"/>
      <c r="B7" s="39"/>
      <c r="C7" s="38"/>
      <c r="D7" s="40"/>
      <c r="E7" s="41"/>
      <c r="F7" s="42"/>
      <c r="G7" s="43"/>
    </row>
    <row r="8" spans="1:31" ht="18" thickBot="1" x14ac:dyDescent="0.35">
      <c r="A8" s="44" t="s">
        <v>38</v>
      </c>
      <c r="B8" s="45"/>
      <c r="C8" s="46">
        <f>IF(C6&gt;0,C6,0)</f>
        <v>16.989999999999998</v>
      </c>
      <c r="D8" s="47"/>
      <c r="E8" s="46"/>
      <c r="F8" s="46">
        <f>IF(B8&gt;0,C8*B8,0)</f>
        <v>0</v>
      </c>
      <c r="G8" s="47">
        <f>SUM($F$8:F8)</f>
        <v>0</v>
      </c>
    </row>
    <row r="9" spans="1:31" ht="18" thickBot="1" x14ac:dyDescent="0.35">
      <c r="A9" s="44" t="s">
        <v>85</v>
      </c>
      <c r="B9" s="45"/>
      <c r="C9" s="46">
        <f>VLOOKUP(1,Palkkaluokat,2)</f>
        <v>10.52</v>
      </c>
      <c r="D9" s="47"/>
      <c r="E9" s="46"/>
      <c r="F9" s="46">
        <f t="shared" ref="F9:F16" si="0">IF(B9&gt;0,C9*B9,0)</f>
        <v>0</v>
      </c>
      <c r="G9" s="47">
        <f>SUM($F$8:F9)</f>
        <v>0</v>
      </c>
    </row>
    <row r="10" spans="1:31" ht="18" thickBot="1" x14ac:dyDescent="0.35">
      <c r="A10" s="44" t="s">
        <v>40</v>
      </c>
      <c r="B10" s="45"/>
      <c r="C10" s="46">
        <f>VLOOKUP(2,Palkkaluokat,2)</f>
        <v>13.09</v>
      </c>
      <c r="D10" s="47"/>
      <c r="E10" s="46"/>
      <c r="F10" s="46">
        <f t="shared" si="0"/>
        <v>0</v>
      </c>
      <c r="G10" s="47">
        <f>SUM($F$8:F10)</f>
        <v>0</v>
      </c>
    </row>
    <row r="11" spans="1:31" ht="18" thickBot="1" x14ac:dyDescent="0.35">
      <c r="A11" s="44" t="s">
        <v>86</v>
      </c>
      <c r="B11" s="45"/>
      <c r="C11" s="46">
        <f>VLOOKUP(1,Palkkaluokat,2)</f>
        <v>10.52</v>
      </c>
      <c r="D11" s="47"/>
      <c r="E11" s="46"/>
      <c r="F11" s="46">
        <f t="shared" si="0"/>
        <v>0</v>
      </c>
      <c r="G11" s="47">
        <f>SUM($F$8:F11)</f>
        <v>0</v>
      </c>
    </row>
    <row r="12" spans="1:31" ht="18" thickBot="1" x14ac:dyDescent="0.35">
      <c r="A12" s="44" t="s">
        <v>87</v>
      </c>
      <c r="B12" s="45"/>
      <c r="C12" s="46">
        <f>VLOOKUP(2,Palkkaluokat,2)</f>
        <v>13.09</v>
      </c>
      <c r="D12" s="47"/>
      <c r="E12" s="46"/>
      <c r="F12" s="46">
        <f t="shared" si="0"/>
        <v>0</v>
      </c>
      <c r="G12" s="47">
        <f>SUM($F$8:F12)</f>
        <v>0</v>
      </c>
    </row>
    <row r="13" spans="1:31" ht="18" thickBot="1" x14ac:dyDescent="0.35">
      <c r="A13" s="44" t="s">
        <v>84</v>
      </c>
      <c r="B13" s="45"/>
      <c r="C13" s="46">
        <f>VLOOKUP(2,Palkkaluokat,2)</f>
        <v>13.09</v>
      </c>
      <c r="D13" s="47"/>
      <c r="E13" s="46"/>
      <c r="F13" s="46">
        <f t="shared" si="0"/>
        <v>0</v>
      </c>
      <c r="G13" s="47">
        <f>SUM($F$8:F13)</f>
        <v>0</v>
      </c>
    </row>
    <row r="14" spans="1:31" ht="18" thickBot="1" x14ac:dyDescent="0.35">
      <c r="A14" s="44" t="s">
        <v>88</v>
      </c>
      <c r="B14" s="45"/>
      <c r="C14" s="46">
        <f>VLOOKUP(2,Palkkaluokat,2)</f>
        <v>13.09</v>
      </c>
      <c r="D14" s="47"/>
      <c r="E14" s="46"/>
      <c r="F14" s="46">
        <f t="shared" si="0"/>
        <v>0</v>
      </c>
      <c r="G14" s="47">
        <f>SUM($F$8:F14)</f>
        <v>0</v>
      </c>
    </row>
    <row r="15" spans="1:31" ht="18" thickBot="1" x14ac:dyDescent="0.35">
      <c r="A15" s="44"/>
      <c r="B15" s="45"/>
      <c r="C15" s="46">
        <f>VLOOKUP(2,Palkkaluokat,2)</f>
        <v>13.09</v>
      </c>
      <c r="D15" s="47"/>
      <c r="E15" s="46"/>
      <c r="F15" s="46">
        <f t="shared" si="0"/>
        <v>0</v>
      </c>
      <c r="G15" s="47">
        <f>SUM($F$8:F15)</f>
        <v>0</v>
      </c>
    </row>
    <row r="16" spans="1:31" ht="18" thickBot="1" x14ac:dyDescent="0.35">
      <c r="A16" s="44" t="s">
        <v>89</v>
      </c>
      <c r="B16" s="45"/>
      <c r="C16" s="46">
        <f>VLOOKUP(2,Palkkaluokat,2)</f>
        <v>13.09</v>
      </c>
      <c r="D16" s="47"/>
      <c r="E16" s="46"/>
      <c r="F16" s="46">
        <f t="shared" si="0"/>
        <v>0</v>
      </c>
      <c r="G16" s="47">
        <f>SUM($F$8:F16)</f>
        <v>0</v>
      </c>
    </row>
    <row r="17" spans="1:31" ht="18" thickBot="1" x14ac:dyDescent="0.35">
      <c r="A17" s="48"/>
      <c r="B17" s="49"/>
      <c r="C17" s="50"/>
      <c r="D17" s="51"/>
      <c r="E17" s="50"/>
      <c r="F17" s="50"/>
      <c r="G17" s="51"/>
    </row>
    <row r="18" spans="1:31" s="3" customFormat="1" ht="18" thickBot="1" x14ac:dyDescent="0.35">
      <c r="A18" s="52" t="s">
        <v>41</v>
      </c>
      <c r="B18" s="53"/>
      <c r="C18" s="46">
        <v>0.43</v>
      </c>
      <c r="D18" s="47"/>
      <c r="E18" s="46"/>
      <c r="F18" s="54"/>
      <c r="G18" s="55">
        <f>IF(B18&gt;0,B18*C18,0)</f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8" thickBot="1" x14ac:dyDescent="0.35">
      <c r="A19" s="44" t="s">
        <v>39</v>
      </c>
      <c r="B19" s="53"/>
      <c r="C19" s="56"/>
      <c r="D19" s="47"/>
      <c r="E19" s="46"/>
      <c r="F19" s="46"/>
      <c r="G19" s="57">
        <f>B19*C19</f>
        <v>0</v>
      </c>
    </row>
    <row r="20" spans="1:31" ht="18" thickBot="1" x14ac:dyDescent="0.35">
      <c r="A20" s="58" t="s">
        <v>93</v>
      </c>
      <c r="B20" s="53"/>
      <c r="C20" s="59">
        <v>42</v>
      </c>
      <c r="D20" s="118"/>
      <c r="E20" s="119"/>
      <c r="F20" s="119"/>
      <c r="G20" s="60">
        <f>B20*C20</f>
        <v>0</v>
      </c>
    </row>
    <row r="21" spans="1:31" s="3" customFormat="1" ht="18" thickBot="1" x14ac:dyDescent="0.35">
      <c r="A21" s="58" t="s">
        <v>128</v>
      </c>
      <c r="B21" s="61"/>
      <c r="C21" s="62">
        <v>10.5</v>
      </c>
      <c r="D21" s="118"/>
      <c r="E21" s="119"/>
      <c r="F21" s="119"/>
      <c r="G21" s="63">
        <f>B21*C21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x14ac:dyDescent="0.3">
      <c r="A22" s="129" t="s">
        <v>96</v>
      </c>
      <c r="B22" s="125"/>
      <c r="C22" s="119"/>
      <c r="D22" s="118"/>
      <c r="E22" s="119"/>
      <c r="F22" s="119" t="s">
        <v>99</v>
      </c>
      <c r="G22" s="118"/>
    </row>
    <row r="23" spans="1:31" s="3" customFormat="1" ht="18" thickBot="1" x14ac:dyDescent="0.35">
      <c r="A23" s="64"/>
      <c r="B23" s="48"/>
      <c r="C23" s="64"/>
      <c r="D23" s="65"/>
      <c r="E23" s="64"/>
      <c r="F23" s="64"/>
      <c r="G23" s="6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x14ac:dyDescent="0.3">
      <c r="A24" s="66" t="s">
        <v>90</v>
      </c>
      <c r="B24" s="67"/>
      <c r="C24" s="68">
        <f>SUM($F$8:F16)</f>
        <v>0</v>
      </c>
      <c r="D24" s="118"/>
      <c r="E24" s="119"/>
      <c r="F24" s="119"/>
      <c r="G24" s="118"/>
    </row>
    <row r="25" spans="1:31" x14ac:dyDescent="0.3">
      <c r="A25" s="69" t="s">
        <v>91</v>
      </c>
      <c r="B25" s="70"/>
      <c r="C25" s="71">
        <f>MAX(G33:G126)</f>
        <v>0</v>
      </c>
      <c r="D25" s="118"/>
      <c r="E25" s="119"/>
      <c r="F25" s="119"/>
      <c r="G25" s="118"/>
    </row>
    <row r="26" spans="1:31" x14ac:dyDescent="0.3">
      <c r="A26" s="69" t="s">
        <v>92</v>
      </c>
      <c r="B26" s="70"/>
      <c r="C26" s="71">
        <f>C24+C25</f>
        <v>0</v>
      </c>
      <c r="D26" s="118"/>
      <c r="E26" s="119"/>
      <c r="F26" s="119"/>
      <c r="G26" s="118"/>
    </row>
    <row r="27" spans="1:31" x14ac:dyDescent="0.3">
      <c r="A27" s="69" t="s">
        <v>94</v>
      </c>
      <c r="B27" s="70"/>
      <c r="C27" s="71">
        <f>SUM(G18+G19+G20+G21)</f>
        <v>0</v>
      </c>
      <c r="D27" s="118"/>
      <c r="E27" s="119"/>
      <c r="F27" s="119"/>
      <c r="G27" s="118"/>
    </row>
    <row r="28" spans="1:31" ht="18" thickBot="1" x14ac:dyDescent="0.35">
      <c r="A28" s="72" t="s">
        <v>95</v>
      </c>
      <c r="B28" s="73"/>
      <c r="C28" s="74">
        <f>C27+C26</f>
        <v>0</v>
      </c>
      <c r="D28" s="120"/>
      <c r="E28" s="120"/>
      <c r="F28" s="120"/>
      <c r="G28" s="120"/>
    </row>
    <row r="29" spans="1:31" x14ac:dyDescent="0.3">
      <c r="A29" s="124"/>
      <c r="B29" s="120"/>
      <c r="C29" s="124"/>
      <c r="D29" s="121"/>
      <c r="E29" s="122"/>
      <c r="F29" s="123"/>
      <c r="G29" s="120"/>
    </row>
    <row r="30" spans="1:31" x14ac:dyDescent="0.3">
      <c r="A30" s="124"/>
      <c r="B30" s="120"/>
      <c r="C30" s="124"/>
      <c r="D30" s="121"/>
      <c r="E30" s="122"/>
      <c r="F30" s="123"/>
      <c r="G30" s="120"/>
    </row>
    <row r="31" spans="1:31" x14ac:dyDescent="0.3">
      <c r="A31" s="36" t="s">
        <v>83</v>
      </c>
      <c r="B31" s="124"/>
      <c r="C31" s="124"/>
      <c r="D31" s="121"/>
      <c r="E31" s="122"/>
      <c r="F31" s="123"/>
      <c r="G31" s="120"/>
    </row>
    <row r="32" spans="1:31" x14ac:dyDescent="0.3">
      <c r="A32" s="75" t="s">
        <v>48</v>
      </c>
      <c r="B32" s="75" t="s">
        <v>73</v>
      </c>
      <c r="C32" s="75" t="s">
        <v>74</v>
      </c>
      <c r="D32" s="76" t="s">
        <v>46</v>
      </c>
      <c r="E32" s="77" t="s">
        <v>49</v>
      </c>
      <c r="F32" s="78" t="s">
        <v>75</v>
      </c>
      <c r="G32" s="77" t="s">
        <v>50</v>
      </c>
    </row>
    <row r="33" spans="1:7" x14ac:dyDescent="0.3">
      <c r="A33" s="79">
        <f t="shared" ref="A33:A64" si="1">VLOOKUP(B33,NIMIKKEET,2,FALSE)</f>
        <v>0</v>
      </c>
      <c r="B33" s="80"/>
      <c r="C33" s="80"/>
      <c r="D33" s="80"/>
      <c r="E33" s="81">
        <f t="shared" ref="E33:E64" si="2">VLOOKUP(B33,NIMIKKEET,3)</f>
        <v>0</v>
      </c>
      <c r="F33" s="82">
        <f>IF(D33&gt;0,(1+D33/100)*E33*C33,C33*E33)</f>
        <v>0</v>
      </c>
      <c r="G33" s="81" t="str">
        <f>IF(F33&gt;0,SUM($F$33:F33)," ")</f>
        <v xml:space="preserve"> </v>
      </c>
    </row>
    <row r="34" spans="1:7" x14ac:dyDescent="0.3">
      <c r="A34" s="79">
        <f t="shared" si="1"/>
        <v>0</v>
      </c>
      <c r="B34" s="80"/>
      <c r="C34" s="80"/>
      <c r="D34" s="80"/>
      <c r="E34" s="81">
        <f t="shared" si="2"/>
        <v>0</v>
      </c>
      <c r="F34" s="82">
        <f t="shared" ref="F34:F97" si="3">IF(D34&gt;0,(1+D34/100)*E34*C34,C34*E34)</f>
        <v>0</v>
      </c>
      <c r="G34" s="81" t="str">
        <f>IF(F34&gt;0,SUM($F$33:F34)," ")</f>
        <v xml:space="preserve"> </v>
      </c>
    </row>
    <row r="35" spans="1:7" x14ac:dyDescent="0.3">
      <c r="A35" s="79">
        <f t="shared" si="1"/>
        <v>0</v>
      </c>
      <c r="B35" s="80"/>
      <c r="C35" s="80"/>
      <c r="D35" s="80"/>
      <c r="E35" s="81">
        <f t="shared" si="2"/>
        <v>0</v>
      </c>
      <c r="F35" s="82">
        <f t="shared" si="3"/>
        <v>0</v>
      </c>
      <c r="G35" s="81" t="str">
        <f>IF(F35&gt;0,SUM($F$33:F35)," ")</f>
        <v xml:space="preserve"> </v>
      </c>
    </row>
    <row r="36" spans="1:7" x14ac:dyDescent="0.3">
      <c r="A36" s="79">
        <f t="shared" si="1"/>
        <v>0</v>
      </c>
      <c r="B36" s="80"/>
      <c r="C36" s="80"/>
      <c r="D36" s="80"/>
      <c r="E36" s="81">
        <f t="shared" si="2"/>
        <v>0</v>
      </c>
      <c r="F36" s="82">
        <f t="shared" si="3"/>
        <v>0</v>
      </c>
      <c r="G36" s="81" t="str">
        <f>IF(F36&gt;0,SUM($F$33:F36)," ")</f>
        <v xml:space="preserve"> </v>
      </c>
    </row>
    <row r="37" spans="1:7" x14ac:dyDescent="0.3">
      <c r="A37" s="79">
        <f t="shared" si="1"/>
        <v>0</v>
      </c>
      <c r="B37" s="80"/>
      <c r="C37" s="80"/>
      <c r="D37" s="80"/>
      <c r="E37" s="81">
        <f t="shared" si="2"/>
        <v>0</v>
      </c>
      <c r="F37" s="82">
        <f t="shared" si="3"/>
        <v>0</v>
      </c>
      <c r="G37" s="81" t="str">
        <f>IF(F37&gt;0,SUM($F$33:F37)," ")</f>
        <v xml:space="preserve"> </v>
      </c>
    </row>
    <row r="38" spans="1:7" x14ac:dyDescent="0.3">
      <c r="A38" s="79">
        <f t="shared" si="1"/>
        <v>0</v>
      </c>
      <c r="B38" s="80"/>
      <c r="C38" s="80"/>
      <c r="D38" s="80"/>
      <c r="E38" s="81">
        <f t="shared" si="2"/>
        <v>0</v>
      </c>
      <c r="F38" s="82">
        <f t="shared" si="3"/>
        <v>0</v>
      </c>
      <c r="G38" s="81" t="str">
        <f>IF(F38&gt;0,SUM($F$33:F38)," ")</f>
        <v xml:space="preserve"> </v>
      </c>
    </row>
    <row r="39" spans="1:7" x14ac:dyDescent="0.3">
      <c r="A39" s="79">
        <f t="shared" si="1"/>
        <v>0</v>
      </c>
      <c r="B39" s="80"/>
      <c r="C39" s="80"/>
      <c r="D39" s="80"/>
      <c r="E39" s="81">
        <f t="shared" si="2"/>
        <v>0</v>
      </c>
      <c r="F39" s="82">
        <f t="shared" si="3"/>
        <v>0</v>
      </c>
      <c r="G39" s="81" t="str">
        <f>IF(F39&gt;0,SUM($F$33:F39)," ")</f>
        <v xml:space="preserve"> </v>
      </c>
    </row>
    <row r="40" spans="1:7" x14ac:dyDescent="0.3">
      <c r="A40" s="79">
        <f t="shared" si="1"/>
        <v>0</v>
      </c>
      <c r="B40" s="80"/>
      <c r="C40" s="80"/>
      <c r="D40" s="80"/>
      <c r="E40" s="81">
        <f t="shared" si="2"/>
        <v>0</v>
      </c>
      <c r="F40" s="82">
        <f t="shared" si="3"/>
        <v>0</v>
      </c>
      <c r="G40" s="81" t="str">
        <f>IF(F40&gt;0,SUM($F$33:F40)," ")</f>
        <v xml:space="preserve"> </v>
      </c>
    </row>
    <row r="41" spans="1:7" x14ac:dyDescent="0.3">
      <c r="A41" s="79">
        <f t="shared" si="1"/>
        <v>0</v>
      </c>
      <c r="B41" s="80"/>
      <c r="C41" s="80"/>
      <c r="D41" s="80"/>
      <c r="E41" s="81">
        <f t="shared" si="2"/>
        <v>0</v>
      </c>
      <c r="F41" s="82">
        <f t="shared" si="3"/>
        <v>0</v>
      </c>
      <c r="G41" s="81" t="str">
        <f>IF(F41&gt;0,SUM($F$33:F41)," ")</f>
        <v xml:space="preserve"> </v>
      </c>
    </row>
    <row r="42" spans="1:7" x14ac:dyDescent="0.3">
      <c r="A42" s="79">
        <f t="shared" si="1"/>
        <v>0</v>
      </c>
      <c r="B42" s="80"/>
      <c r="C42" s="80"/>
      <c r="D42" s="80"/>
      <c r="E42" s="81">
        <f t="shared" si="2"/>
        <v>0</v>
      </c>
      <c r="F42" s="82">
        <f t="shared" si="3"/>
        <v>0</v>
      </c>
      <c r="G42" s="81" t="str">
        <f>IF(F42&gt;0,SUM($F$33:F42)," ")</f>
        <v xml:space="preserve"> </v>
      </c>
    </row>
    <row r="43" spans="1:7" x14ac:dyDescent="0.3">
      <c r="A43" s="79">
        <f t="shared" si="1"/>
        <v>0</v>
      </c>
      <c r="B43" s="80"/>
      <c r="C43" s="80"/>
      <c r="D43" s="80"/>
      <c r="E43" s="81">
        <f t="shared" si="2"/>
        <v>0</v>
      </c>
      <c r="F43" s="82">
        <f t="shared" si="3"/>
        <v>0</v>
      </c>
      <c r="G43" s="81" t="str">
        <f>IF(F43&gt;0,SUM($F$33:F43)," ")</f>
        <v xml:space="preserve"> </v>
      </c>
    </row>
    <row r="44" spans="1:7" x14ac:dyDescent="0.3">
      <c r="A44" s="79">
        <f t="shared" si="1"/>
        <v>0</v>
      </c>
      <c r="B44" s="80"/>
      <c r="C44" s="80"/>
      <c r="D44" s="80"/>
      <c r="E44" s="81">
        <f t="shared" si="2"/>
        <v>0</v>
      </c>
      <c r="F44" s="82">
        <f t="shared" si="3"/>
        <v>0</v>
      </c>
      <c r="G44" s="81" t="str">
        <f>IF(F44&gt;0,SUM($F$33:F44)," ")</f>
        <v xml:space="preserve"> </v>
      </c>
    </row>
    <row r="45" spans="1:7" x14ac:dyDescent="0.3">
      <c r="A45" s="79">
        <f t="shared" si="1"/>
        <v>0</v>
      </c>
      <c r="B45" s="80"/>
      <c r="C45" s="80"/>
      <c r="D45" s="80"/>
      <c r="E45" s="81">
        <f t="shared" si="2"/>
        <v>0</v>
      </c>
      <c r="F45" s="82">
        <f t="shared" si="3"/>
        <v>0</v>
      </c>
      <c r="G45" s="81" t="str">
        <f>IF(F45&gt;0,SUM($F$33:F45)," ")</f>
        <v xml:space="preserve"> </v>
      </c>
    </row>
    <row r="46" spans="1:7" x14ac:dyDescent="0.3">
      <c r="A46" s="79">
        <f t="shared" si="1"/>
        <v>0</v>
      </c>
      <c r="B46" s="80"/>
      <c r="C46" s="80"/>
      <c r="D46" s="80"/>
      <c r="E46" s="81">
        <f t="shared" si="2"/>
        <v>0</v>
      </c>
      <c r="F46" s="82">
        <f t="shared" si="3"/>
        <v>0</v>
      </c>
      <c r="G46" s="81" t="str">
        <f>IF(F46&gt;0,SUM($F$33:F46)," ")</f>
        <v xml:space="preserve"> </v>
      </c>
    </row>
    <row r="47" spans="1:7" x14ac:dyDescent="0.3">
      <c r="A47" s="79">
        <f t="shared" si="1"/>
        <v>0</v>
      </c>
      <c r="B47" s="80"/>
      <c r="C47" s="80"/>
      <c r="D47" s="80"/>
      <c r="E47" s="81">
        <f t="shared" si="2"/>
        <v>0</v>
      </c>
      <c r="F47" s="82">
        <f t="shared" si="3"/>
        <v>0</v>
      </c>
      <c r="G47" s="81" t="str">
        <f>IF(F47&gt;0,SUM($F$33:F47)," ")</f>
        <v xml:space="preserve"> </v>
      </c>
    </row>
    <row r="48" spans="1:7" x14ac:dyDescent="0.3">
      <c r="A48" s="79">
        <f t="shared" si="1"/>
        <v>0</v>
      </c>
      <c r="B48" s="80"/>
      <c r="C48" s="80"/>
      <c r="D48" s="80"/>
      <c r="E48" s="81">
        <f t="shared" si="2"/>
        <v>0</v>
      </c>
      <c r="F48" s="82">
        <f t="shared" si="3"/>
        <v>0</v>
      </c>
      <c r="G48" s="81" t="str">
        <f>IF(F48&gt;0,SUM($F$33:F48)," ")</f>
        <v xml:space="preserve"> </v>
      </c>
    </row>
    <row r="49" spans="1:7" x14ac:dyDescent="0.3">
      <c r="A49" s="79">
        <f t="shared" si="1"/>
        <v>0</v>
      </c>
      <c r="B49" s="80"/>
      <c r="C49" s="80"/>
      <c r="D49" s="80"/>
      <c r="E49" s="81">
        <f t="shared" si="2"/>
        <v>0</v>
      </c>
      <c r="F49" s="82">
        <f t="shared" si="3"/>
        <v>0</v>
      </c>
      <c r="G49" s="81" t="str">
        <f>IF(F49&gt;0,SUM($F$33:F49)," ")</f>
        <v xml:space="preserve"> </v>
      </c>
    </row>
    <row r="50" spans="1:7" x14ac:dyDescent="0.3">
      <c r="A50" s="79">
        <f t="shared" si="1"/>
        <v>0</v>
      </c>
      <c r="B50" s="80"/>
      <c r="C50" s="80"/>
      <c r="D50" s="80"/>
      <c r="E50" s="81">
        <f t="shared" si="2"/>
        <v>0</v>
      </c>
      <c r="F50" s="82">
        <f t="shared" si="3"/>
        <v>0</v>
      </c>
      <c r="G50" s="81" t="str">
        <f>IF(F50&gt;0,SUM($F$33:F50)," ")</f>
        <v xml:space="preserve"> </v>
      </c>
    </row>
    <row r="51" spans="1:7" x14ac:dyDescent="0.3">
      <c r="A51" s="79">
        <f t="shared" si="1"/>
        <v>0</v>
      </c>
      <c r="B51" s="80"/>
      <c r="C51" s="80"/>
      <c r="D51" s="80"/>
      <c r="E51" s="81">
        <f t="shared" si="2"/>
        <v>0</v>
      </c>
      <c r="F51" s="82">
        <f t="shared" si="3"/>
        <v>0</v>
      </c>
      <c r="G51" s="81" t="str">
        <f>IF(F51&gt;0,SUM($F$33:F51)," ")</f>
        <v xml:space="preserve"> </v>
      </c>
    </row>
    <row r="52" spans="1:7" x14ac:dyDescent="0.3">
      <c r="A52" s="79">
        <f t="shared" si="1"/>
        <v>0</v>
      </c>
      <c r="B52" s="80"/>
      <c r="C52" s="80"/>
      <c r="D52" s="80"/>
      <c r="E52" s="81">
        <f t="shared" si="2"/>
        <v>0</v>
      </c>
      <c r="F52" s="82">
        <f t="shared" si="3"/>
        <v>0</v>
      </c>
      <c r="G52" s="81" t="str">
        <f>IF(F52&gt;0,SUM($F$33:F52)," ")</f>
        <v xml:space="preserve"> </v>
      </c>
    </row>
    <row r="53" spans="1:7" x14ac:dyDescent="0.3">
      <c r="A53" s="79">
        <f t="shared" si="1"/>
        <v>0</v>
      </c>
      <c r="B53" s="80"/>
      <c r="C53" s="80"/>
      <c r="D53" s="80"/>
      <c r="E53" s="81">
        <f t="shared" si="2"/>
        <v>0</v>
      </c>
      <c r="F53" s="82">
        <f t="shared" si="3"/>
        <v>0</v>
      </c>
      <c r="G53" s="81" t="str">
        <f>IF(F53&gt;0,SUM($F$33:F53)," ")</f>
        <v xml:space="preserve"> </v>
      </c>
    </row>
    <row r="54" spans="1:7" x14ac:dyDescent="0.3">
      <c r="A54" s="79">
        <f t="shared" si="1"/>
        <v>0</v>
      </c>
      <c r="B54" s="80"/>
      <c r="C54" s="80"/>
      <c r="D54" s="80"/>
      <c r="E54" s="81">
        <f t="shared" si="2"/>
        <v>0</v>
      </c>
      <c r="F54" s="82">
        <f t="shared" si="3"/>
        <v>0</v>
      </c>
      <c r="G54" s="81" t="str">
        <f>IF(F54&gt;0,SUM($F$33:F54)," ")</f>
        <v xml:space="preserve"> </v>
      </c>
    </row>
    <row r="55" spans="1:7" x14ac:dyDescent="0.3">
      <c r="A55" s="79">
        <f t="shared" si="1"/>
        <v>0</v>
      </c>
      <c r="B55" s="80"/>
      <c r="C55" s="80"/>
      <c r="D55" s="80"/>
      <c r="E55" s="81">
        <f t="shared" si="2"/>
        <v>0</v>
      </c>
      <c r="F55" s="82">
        <f t="shared" si="3"/>
        <v>0</v>
      </c>
      <c r="G55" s="81" t="str">
        <f>IF(F55&gt;0,SUM($F$33:F55)," ")</f>
        <v xml:space="preserve"> </v>
      </c>
    </row>
    <row r="56" spans="1:7" x14ac:dyDescent="0.3">
      <c r="A56" s="79">
        <f t="shared" si="1"/>
        <v>0</v>
      </c>
      <c r="B56" s="80"/>
      <c r="C56" s="80"/>
      <c r="D56" s="80"/>
      <c r="E56" s="81">
        <f t="shared" si="2"/>
        <v>0</v>
      </c>
      <c r="F56" s="82">
        <f t="shared" si="3"/>
        <v>0</v>
      </c>
      <c r="G56" s="81" t="str">
        <f>IF(F56&gt;0,SUM($F$33:F56)," ")</f>
        <v xml:space="preserve"> </v>
      </c>
    </row>
    <row r="57" spans="1:7" x14ac:dyDescent="0.3">
      <c r="A57" s="79">
        <f t="shared" si="1"/>
        <v>0</v>
      </c>
      <c r="B57" s="80"/>
      <c r="C57" s="80"/>
      <c r="D57" s="80"/>
      <c r="E57" s="81">
        <f t="shared" si="2"/>
        <v>0</v>
      </c>
      <c r="F57" s="82">
        <f t="shared" si="3"/>
        <v>0</v>
      </c>
      <c r="G57" s="81" t="str">
        <f>IF(F57&gt;0,SUM($F$33:F57)," ")</f>
        <v xml:space="preserve"> </v>
      </c>
    </row>
    <row r="58" spans="1:7" x14ac:dyDescent="0.3">
      <c r="A58" s="79">
        <f t="shared" si="1"/>
        <v>0</v>
      </c>
      <c r="B58" s="80"/>
      <c r="C58" s="80"/>
      <c r="D58" s="80"/>
      <c r="E58" s="81">
        <f t="shared" si="2"/>
        <v>0</v>
      </c>
      <c r="F58" s="82">
        <f t="shared" si="3"/>
        <v>0</v>
      </c>
      <c r="G58" s="81" t="str">
        <f>IF(F58&gt;0,SUM($F$33:F58)," ")</f>
        <v xml:space="preserve"> </v>
      </c>
    </row>
    <row r="59" spans="1:7" x14ac:dyDescent="0.3">
      <c r="A59" s="79">
        <f t="shared" si="1"/>
        <v>0</v>
      </c>
      <c r="B59" s="80"/>
      <c r="C59" s="80"/>
      <c r="D59" s="80"/>
      <c r="E59" s="81">
        <f t="shared" si="2"/>
        <v>0</v>
      </c>
      <c r="F59" s="82">
        <f t="shared" si="3"/>
        <v>0</v>
      </c>
      <c r="G59" s="81" t="str">
        <f>IF(F59&gt;0,SUM($F$33:F59)," ")</f>
        <v xml:space="preserve"> </v>
      </c>
    </row>
    <row r="60" spans="1:7" x14ac:dyDescent="0.3">
      <c r="A60" s="79">
        <f t="shared" si="1"/>
        <v>0</v>
      </c>
      <c r="B60" s="80"/>
      <c r="C60" s="80"/>
      <c r="D60" s="80"/>
      <c r="E60" s="81">
        <f t="shared" si="2"/>
        <v>0</v>
      </c>
      <c r="F60" s="82">
        <f t="shared" si="3"/>
        <v>0</v>
      </c>
      <c r="G60" s="81" t="str">
        <f>IF(F60&gt;0,SUM($F$33:F60)," ")</f>
        <v xml:space="preserve"> </v>
      </c>
    </row>
    <row r="61" spans="1:7" x14ac:dyDescent="0.3">
      <c r="A61" s="79">
        <f t="shared" si="1"/>
        <v>0</v>
      </c>
      <c r="B61" s="80"/>
      <c r="C61" s="80"/>
      <c r="D61" s="80"/>
      <c r="E61" s="81">
        <f t="shared" si="2"/>
        <v>0</v>
      </c>
      <c r="F61" s="82">
        <f t="shared" si="3"/>
        <v>0</v>
      </c>
      <c r="G61" s="81" t="str">
        <f>IF(F61&gt;0,SUM($F$33:F61)," ")</f>
        <v xml:space="preserve"> </v>
      </c>
    </row>
    <row r="62" spans="1:7" x14ac:dyDescent="0.3">
      <c r="A62" s="79">
        <f t="shared" si="1"/>
        <v>0</v>
      </c>
      <c r="B62" s="80"/>
      <c r="C62" s="80"/>
      <c r="D62" s="80"/>
      <c r="E62" s="81">
        <f t="shared" si="2"/>
        <v>0</v>
      </c>
      <c r="F62" s="82">
        <f t="shared" si="3"/>
        <v>0</v>
      </c>
      <c r="G62" s="81" t="str">
        <f>IF(F62&gt;0,SUM($F$33:F62)," ")</f>
        <v xml:space="preserve"> </v>
      </c>
    </row>
    <row r="63" spans="1:7" x14ac:dyDescent="0.3">
      <c r="A63" s="79">
        <f t="shared" si="1"/>
        <v>0</v>
      </c>
      <c r="B63" s="80"/>
      <c r="C63" s="80"/>
      <c r="D63" s="80"/>
      <c r="E63" s="81">
        <f t="shared" si="2"/>
        <v>0</v>
      </c>
      <c r="F63" s="82">
        <f t="shared" si="3"/>
        <v>0</v>
      </c>
      <c r="G63" s="81" t="str">
        <f>IF(F63&gt;0,SUM($F$33:F63)," ")</f>
        <v xml:space="preserve"> </v>
      </c>
    </row>
    <row r="64" spans="1:7" x14ac:dyDescent="0.3">
      <c r="A64" s="79">
        <f t="shared" si="1"/>
        <v>0</v>
      </c>
      <c r="B64" s="80"/>
      <c r="C64" s="80"/>
      <c r="D64" s="80"/>
      <c r="E64" s="81">
        <f t="shared" si="2"/>
        <v>0</v>
      </c>
      <c r="F64" s="82">
        <f t="shared" si="3"/>
        <v>0</v>
      </c>
      <c r="G64" s="81" t="str">
        <f>IF(F64&gt;0,SUM($F$33:F64)," ")</f>
        <v xml:space="preserve"> </v>
      </c>
    </row>
    <row r="65" spans="1:7" x14ac:dyDescent="0.3">
      <c r="A65" s="79">
        <f t="shared" ref="A65:A96" si="4">VLOOKUP(B65,NIMIKKEET,2,FALSE)</f>
        <v>0</v>
      </c>
      <c r="B65" s="80"/>
      <c r="C65" s="80"/>
      <c r="D65" s="80"/>
      <c r="E65" s="81">
        <f t="shared" ref="E65:E96" si="5">VLOOKUP(B65,NIMIKKEET,3)</f>
        <v>0</v>
      </c>
      <c r="F65" s="82">
        <f t="shared" si="3"/>
        <v>0</v>
      </c>
      <c r="G65" s="81" t="str">
        <f>IF(F65&gt;0,SUM($F$33:F65)," ")</f>
        <v xml:space="preserve"> </v>
      </c>
    </row>
    <row r="66" spans="1:7" x14ac:dyDescent="0.3">
      <c r="A66" s="79">
        <f t="shared" si="4"/>
        <v>0</v>
      </c>
      <c r="B66" s="80"/>
      <c r="C66" s="80"/>
      <c r="D66" s="80"/>
      <c r="E66" s="81">
        <f t="shared" si="5"/>
        <v>0</v>
      </c>
      <c r="F66" s="82">
        <f t="shared" si="3"/>
        <v>0</v>
      </c>
      <c r="G66" s="81" t="str">
        <f>IF(F66&gt;0,SUM($F$33:F66)," ")</f>
        <v xml:space="preserve"> </v>
      </c>
    </row>
    <row r="67" spans="1:7" x14ac:dyDescent="0.3">
      <c r="A67" s="79">
        <f t="shared" si="4"/>
        <v>0</v>
      </c>
      <c r="B67" s="80"/>
      <c r="C67" s="80"/>
      <c r="D67" s="80"/>
      <c r="E67" s="81">
        <f t="shared" si="5"/>
        <v>0</v>
      </c>
      <c r="F67" s="82">
        <f t="shared" si="3"/>
        <v>0</v>
      </c>
      <c r="G67" s="81" t="str">
        <f>IF(F67&gt;0,SUM($F$33:F67)," ")</f>
        <v xml:space="preserve"> </v>
      </c>
    </row>
    <row r="68" spans="1:7" x14ac:dyDescent="0.3">
      <c r="A68" s="79">
        <f t="shared" si="4"/>
        <v>0</v>
      </c>
      <c r="B68" s="80"/>
      <c r="C68" s="80"/>
      <c r="D68" s="80"/>
      <c r="E68" s="81">
        <f t="shared" si="5"/>
        <v>0</v>
      </c>
      <c r="F68" s="82">
        <f t="shared" si="3"/>
        <v>0</v>
      </c>
      <c r="G68" s="81" t="str">
        <f>IF(F68&gt;0,SUM($F$33:F68)," ")</f>
        <v xml:space="preserve"> </v>
      </c>
    </row>
    <row r="69" spans="1:7" x14ac:dyDescent="0.3">
      <c r="A69" s="79">
        <f t="shared" si="4"/>
        <v>0</v>
      </c>
      <c r="B69" s="80"/>
      <c r="C69" s="80"/>
      <c r="D69" s="80"/>
      <c r="E69" s="81">
        <f t="shared" si="5"/>
        <v>0</v>
      </c>
      <c r="F69" s="82">
        <f t="shared" si="3"/>
        <v>0</v>
      </c>
      <c r="G69" s="81" t="str">
        <f>IF(F69&gt;0,SUM($F$33:F69)," ")</f>
        <v xml:space="preserve"> </v>
      </c>
    </row>
    <row r="70" spans="1:7" x14ac:dyDescent="0.3">
      <c r="A70" s="79">
        <f t="shared" si="4"/>
        <v>0</v>
      </c>
      <c r="B70" s="80"/>
      <c r="C70" s="80"/>
      <c r="D70" s="80"/>
      <c r="E70" s="81">
        <f t="shared" si="5"/>
        <v>0</v>
      </c>
      <c r="F70" s="82">
        <f t="shared" si="3"/>
        <v>0</v>
      </c>
      <c r="G70" s="81" t="str">
        <f>IF(F70&gt;0,SUM($F$33:F70)," ")</f>
        <v xml:space="preserve"> </v>
      </c>
    </row>
    <row r="71" spans="1:7" x14ac:dyDescent="0.3">
      <c r="A71" s="79">
        <f t="shared" si="4"/>
        <v>0</v>
      </c>
      <c r="B71" s="80"/>
      <c r="C71" s="80"/>
      <c r="D71" s="80"/>
      <c r="E71" s="81">
        <f t="shared" si="5"/>
        <v>0</v>
      </c>
      <c r="F71" s="82">
        <f t="shared" si="3"/>
        <v>0</v>
      </c>
      <c r="G71" s="81" t="str">
        <f>IF(F71&gt;0,SUM($F$33:F71)," ")</f>
        <v xml:space="preserve"> </v>
      </c>
    </row>
    <row r="72" spans="1:7" x14ac:dyDescent="0.3">
      <c r="A72" s="79">
        <f t="shared" si="4"/>
        <v>0</v>
      </c>
      <c r="B72" s="80"/>
      <c r="C72" s="80"/>
      <c r="D72" s="80"/>
      <c r="E72" s="81">
        <f t="shared" si="5"/>
        <v>0</v>
      </c>
      <c r="F72" s="82">
        <f t="shared" si="3"/>
        <v>0</v>
      </c>
      <c r="G72" s="81" t="str">
        <f>IF(F72&gt;0,SUM($F$33:F72)," ")</f>
        <v xml:space="preserve"> </v>
      </c>
    </row>
    <row r="73" spans="1:7" x14ac:dyDescent="0.3">
      <c r="A73" s="79">
        <f t="shared" si="4"/>
        <v>0</v>
      </c>
      <c r="B73" s="80"/>
      <c r="C73" s="80"/>
      <c r="D73" s="80"/>
      <c r="E73" s="81">
        <f t="shared" si="5"/>
        <v>0</v>
      </c>
      <c r="F73" s="82">
        <f t="shared" si="3"/>
        <v>0</v>
      </c>
      <c r="G73" s="81" t="str">
        <f>IF(F73&gt;0,SUM($F$33:F73)," ")</f>
        <v xml:space="preserve"> </v>
      </c>
    </row>
    <row r="74" spans="1:7" x14ac:dyDescent="0.3">
      <c r="A74" s="79">
        <f t="shared" si="4"/>
        <v>0</v>
      </c>
      <c r="B74" s="80"/>
      <c r="C74" s="80"/>
      <c r="D74" s="80"/>
      <c r="E74" s="81">
        <f t="shared" si="5"/>
        <v>0</v>
      </c>
      <c r="F74" s="82">
        <f t="shared" si="3"/>
        <v>0</v>
      </c>
      <c r="G74" s="81" t="str">
        <f>IF(F74&gt;0,SUM($F$33:F74)," ")</f>
        <v xml:space="preserve"> </v>
      </c>
    </row>
    <row r="75" spans="1:7" x14ac:dyDescent="0.3">
      <c r="A75" s="79">
        <f t="shared" si="4"/>
        <v>0</v>
      </c>
      <c r="B75" s="80"/>
      <c r="C75" s="80"/>
      <c r="D75" s="80"/>
      <c r="E75" s="81">
        <f t="shared" si="5"/>
        <v>0</v>
      </c>
      <c r="F75" s="82">
        <f t="shared" si="3"/>
        <v>0</v>
      </c>
      <c r="G75" s="81" t="str">
        <f>IF(F75&gt;0,SUM($F$33:F75)," ")</f>
        <v xml:space="preserve"> </v>
      </c>
    </row>
    <row r="76" spans="1:7" x14ac:dyDescent="0.3">
      <c r="A76" s="79">
        <f t="shared" si="4"/>
        <v>0</v>
      </c>
      <c r="B76" s="80"/>
      <c r="C76" s="80"/>
      <c r="D76" s="80"/>
      <c r="E76" s="81">
        <f t="shared" si="5"/>
        <v>0</v>
      </c>
      <c r="F76" s="82">
        <f t="shared" si="3"/>
        <v>0</v>
      </c>
      <c r="G76" s="81" t="str">
        <f>IF(F76&gt;0,SUM($F$33:F76)," ")</f>
        <v xml:space="preserve"> </v>
      </c>
    </row>
    <row r="77" spans="1:7" x14ac:dyDescent="0.3">
      <c r="A77" s="79">
        <f t="shared" si="4"/>
        <v>0</v>
      </c>
      <c r="B77" s="80"/>
      <c r="C77" s="80"/>
      <c r="D77" s="80"/>
      <c r="E77" s="81">
        <f t="shared" si="5"/>
        <v>0</v>
      </c>
      <c r="F77" s="82">
        <f t="shared" si="3"/>
        <v>0</v>
      </c>
      <c r="G77" s="81" t="str">
        <f>IF(F77&gt;0,SUM($F$33:F77)," ")</f>
        <v xml:space="preserve"> </v>
      </c>
    </row>
    <row r="78" spans="1:7" x14ac:dyDescent="0.3">
      <c r="A78" s="79">
        <f t="shared" si="4"/>
        <v>0</v>
      </c>
      <c r="B78" s="80"/>
      <c r="C78" s="80"/>
      <c r="D78" s="80"/>
      <c r="E78" s="81">
        <f t="shared" si="5"/>
        <v>0</v>
      </c>
      <c r="F78" s="82">
        <f t="shared" si="3"/>
        <v>0</v>
      </c>
      <c r="G78" s="81" t="str">
        <f>IF(F78&gt;0,SUM($F$33:F78)," ")</f>
        <v xml:space="preserve"> </v>
      </c>
    </row>
    <row r="79" spans="1:7" x14ac:dyDescent="0.3">
      <c r="A79" s="79">
        <f t="shared" si="4"/>
        <v>0</v>
      </c>
      <c r="B79" s="80"/>
      <c r="C79" s="80"/>
      <c r="D79" s="80"/>
      <c r="E79" s="81">
        <f t="shared" si="5"/>
        <v>0</v>
      </c>
      <c r="F79" s="82">
        <f t="shared" si="3"/>
        <v>0</v>
      </c>
      <c r="G79" s="81" t="str">
        <f>IF(F79&gt;0,SUM($F$33:F79)," ")</f>
        <v xml:space="preserve"> </v>
      </c>
    </row>
    <row r="80" spans="1:7" x14ac:dyDescent="0.3">
      <c r="A80" s="79">
        <f t="shared" si="4"/>
        <v>0</v>
      </c>
      <c r="B80" s="80"/>
      <c r="C80" s="80"/>
      <c r="D80" s="80"/>
      <c r="E80" s="81">
        <f t="shared" si="5"/>
        <v>0</v>
      </c>
      <c r="F80" s="82">
        <f t="shared" si="3"/>
        <v>0</v>
      </c>
      <c r="G80" s="81" t="str">
        <f>IF(F80&gt;0,SUM($F$33:F80)," ")</f>
        <v xml:space="preserve"> </v>
      </c>
    </row>
    <row r="81" spans="1:7" x14ac:dyDescent="0.3">
      <c r="A81" s="79">
        <f t="shared" si="4"/>
        <v>0</v>
      </c>
      <c r="B81" s="80"/>
      <c r="C81" s="80"/>
      <c r="D81" s="80"/>
      <c r="E81" s="81">
        <f t="shared" si="5"/>
        <v>0</v>
      </c>
      <c r="F81" s="82">
        <f t="shared" si="3"/>
        <v>0</v>
      </c>
      <c r="G81" s="81" t="str">
        <f>IF(F81&gt;0,SUM($F$33:F81)," ")</f>
        <v xml:space="preserve"> </v>
      </c>
    </row>
    <row r="82" spans="1:7" x14ac:dyDescent="0.3">
      <c r="A82" s="79">
        <f t="shared" si="4"/>
        <v>0</v>
      </c>
      <c r="B82" s="80"/>
      <c r="C82" s="80"/>
      <c r="D82" s="80"/>
      <c r="E82" s="81">
        <f t="shared" si="5"/>
        <v>0</v>
      </c>
      <c r="F82" s="82">
        <f t="shared" si="3"/>
        <v>0</v>
      </c>
      <c r="G82" s="81" t="str">
        <f>IF(F82&gt;0,SUM($F$33:F82)," ")</f>
        <v xml:space="preserve"> </v>
      </c>
    </row>
    <row r="83" spans="1:7" x14ac:dyDescent="0.3">
      <c r="A83" s="79">
        <f t="shared" si="4"/>
        <v>0</v>
      </c>
      <c r="B83" s="80"/>
      <c r="C83" s="80"/>
      <c r="D83" s="80"/>
      <c r="E83" s="81">
        <f t="shared" si="5"/>
        <v>0</v>
      </c>
      <c r="F83" s="82">
        <f t="shared" si="3"/>
        <v>0</v>
      </c>
      <c r="G83" s="81" t="str">
        <f>IF(F83&gt;0,SUM($F$33:F83)," ")</f>
        <v xml:space="preserve"> </v>
      </c>
    </row>
    <row r="84" spans="1:7" x14ac:dyDescent="0.3">
      <c r="A84" s="79">
        <f t="shared" si="4"/>
        <v>0</v>
      </c>
      <c r="B84" s="80"/>
      <c r="C84" s="80"/>
      <c r="D84" s="80"/>
      <c r="E84" s="81">
        <f t="shared" si="5"/>
        <v>0</v>
      </c>
      <c r="F84" s="82">
        <f t="shared" si="3"/>
        <v>0</v>
      </c>
      <c r="G84" s="81" t="str">
        <f>IF(F84&gt;0,SUM($F$33:F84)," ")</f>
        <v xml:space="preserve"> </v>
      </c>
    </row>
    <row r="85" spans="1:7" x14ac:dyDescent="0.3">
      <c r="A85" s="79">
        <f t="shared" si="4"/>
        <v>0</v>
      </c>
      <c r="B85" s="80"/>
      <c r="C85" s="80"/>
      <c r="D85" s="80"/>
      <c r="E85" s="81">
        <f t="shared" si="5"/>
        <v>0</v>
      </c>
      <c r="F85" s="82">
        <f t="shared" si="3"/>
        <v>0</v>
      </c>
      <c r="G85" s="81" t="str">
        <f>IF(F85&gt;0,SUM($F$33:F85)," ")</f>
        <v xml:space="preserve"> </v>
      </c>
    </row>
    <row r="86" spans="1:7" x14ac:dyDescent="0.3">
      <c r="A86" s="79">
        <f t="shared" si="4"/>
        <v>0</v>
      </c>
      <c r="B86" s="80"/>
      <c r="C86" s="80"/>
      <c r="D86" s="80"/>
      <c r="E86" s="81">
        <f t="shared" si="5"/>
        <v>0</v>
      </c>
      <c r="F86" s="82">
        <f t="shared" si="3"/>
        <v>0</v>
      </c>
      <c r="G86" s="81" t="str">
        <f>IF(F86&gt;0,SUM($F$33:F86)," ")</f>
        <v xml:space="preserve"> </v>
      </c>
    </row>
    <row r="87" spans="1:7" x14ac:dyDescent="0.3">
      <c r="A87" s="79">
        <f t="shared" si="4"/>
        <v>0</v>
      </c>
      <c r="B87" s="80"/>
      <c r="C87" s="80"/>
      <c r="D87" s="80"/>
      <c r="E87" s="81">
        <f t="shared" si="5"/>
        <v>0</v>
      </c>
      <c r="F87" s="82">
        <f t="shared" si="3"/>
        <v>0</v>
      </c>
      <c r="G87" s="81" t="str">
        <f>IF(F87&gt;0,SUM($F$33:F87)," ")</f>
        <v xml:space="preserve"> </v>
      </c>
    </row>
    <row r="88" spans="1:7" x14ac:dyDescent="0.3">
      <c r="A88" s="79">
        <f t="shared" si="4"/>
        <v>0</v>
      </c>
      <c r="B88" s="80"/>
      <c r="C88" s="80"/>
      <c r="D88" s="80"/>
      <c r="E88" s="81">
        <f t="shared" si="5"/>
        <v>0</v>
      </c>
      <c r="F88" s="82">
        <f t="shared" si="3"/>
        <v>0</v>
      </c>
      <c r="G88" s="81" t="str">
        <f>IF(F88&gt;0,SUM($F$33:F88)," ")</f>
        <v xml:space="preserve"> </v>
      </c>
    </row>
    <row r="89" spans="1:7" x14ac:dyDescent="0.3">
      <c r="A89" s="79">
        <f t="shared" si="4"/>
        <v>0</v>
      </c>
      <c r="B89" s="80"/>
      <c r="C89" s="80"/>
      <c r="D89" s="80"/>
      <c r="E89" s="81">
        <f t="shared" si="5"/>
        <v>0</v>
      </c>
      <c r="F89" s="82">
        <f t="shared" si="3"/>
        <v>0</v>
      </c>
      <c r="G89" s="81" t="str">
        <f>IF(F89&gt;0,SUM($F$33:F89)," ")</f>
        <v xml:space="preserve"> </v>
      </c>
    </row>
    <row r="90" spans="1:7" x14ac:dyDescent="0.3">
      <c r="A90" s="79">
        <f t="shared" si="4"/>
        <v>0</v>
      </c>
      <c r="B90" s="80"/>
      <c r="C90" s="80"/>
      <c r="D90" s="80"/>
      <c r="E90" s="81">
        <f t="shared" si="5"/>
        <v>0</v>
      </c>
      <c r="F90" s="82">
        <f t="shared" si="3"/>
        <v>0</v>
      </c>
      <c r="G90" s="81" t="str">
        <f>IF(F90&gt;0,SUM($F$33:F90)," ")</f>
        <v xml:space="preserve"> </v>
      </c>
    </row>
    <row r="91" spans="1:7" x14ac:dyDescent="0.3">
      <c r="A91" s="79">
        <f t="shared" si="4"/>
        <v>0</v>
      </c>
      <c r="B91" s="80"/>
      <c r="C91" s="80"/>
      <c r="D91" s="80"/>
      <c r="E91" s="81">
        <f t="shared" si="5"/>
        <v>0</v>
      </c>
      <c r="F91" s="82">
        <f t="shared" si="3"/>
        <v>0</v>
      </c>
      <c r="G91" s="81" t="str">
        <f>IF(F91&gt;0,SUM($F$33:F91)," ")</f>
        <v xml:space="preserve"> </v>
      </c>
    </row>
    <row r="92" spans="1:7" x14ac:dyDescent="0.3">
      <c r="A92" s="79">
        <f t="shared" si="4"/>
        <v>0</v>
      </c>
      <c r="B92" s="80"/>
      <c r="C92" s="80"/>
      <c r="D92" s="80"/>
      <c r="E92" s="81">
        <f t="shared" si="5"/>
        <v>0</v>
      </c>
      <c r="F92" s="82">
        <f t="shared" si="3"/>
        <v>0</v>
      </c>
      <c r="G92" s="81" t="str">
        <f>IF(F92&gt;0,SUM($F$33:F92)," ")</f>
        <v xml:space="preserve"> </v>
      </c>
    </row>
    <row r="93" spans="1:7" x14ac:dyDescent="0.3">
      <c r="A93" s="79">
        <f t="shared" si="4"/>
        <v>0</v>
      </c>
      <c r="B93" s="80"/>
      <c r="C93" s="80"/>
      <c r="D93" s="80"/>
      <c r="E93" s="81">
        <f t="shared" si="5"/>
        <v>0</v>
      </c>
      <c r="F93" s="82">
        <f t="shared" si="3"/>
        <v>0</v>
      </c>
      <c r="G93" s="81" t="str">
        <f>IF(F93&gt;0,SUM($F$33:F93)," ")</f>
        <v xml:space="preserve"> </v>
      </c>
    </row>
    <row r="94" spans="1:7" x14ac:dyDescent="0.3">
      <c r="A94" s="79">
        <f t="shared" si="4"/>
        <v>0</v>
      </c>
      <c r="B94" s="80"/>
      <c r="C94" s="80"/>
      <c r="D94" s="80"/>
      <c r="E94" s="81">
        <f t="shared" si="5"/>
        <v>0</v>
      </c>
      <c r="F94" s="82">
        <f t="shared" si="3"/>
        <v>0</v>
      </c>
      <c r="G94" s="81" t="str">
        <f>IF(F94&gt;0,SUM($F$33:F94)," ")</f>
        <v xml:space="preserve"> </v>
      </c>
    </row>
    <row r="95" spans="1:7" x14ac:dyDescent="0.3">
      <c r="A95" s="79">
        <f t="shared" si="4"/>
        <v>0</v>
      </c>
      <c r="B95" s="80"/>
      <c r="C95" s="80"/>
      <c r="D95" s="80"/>
      <c r="E95" s="81">
        <f t="shared" si="5"/>
        <v>0</v>
      </c>
      <c r="F95" s="82">
        <f t="shared" si="3"/>
        <v>0</v>
      </c>
      <c r="G95" s="81" t="str">
        <f>IF(F95&gt;0,SUM($F$33:F95)," ")</f>
        <v xml:space="preserve"> </v>
      </c>
    </row>
    <row r="96" spans="1:7" x14ac:dyDescent="0.3">
      <c r="A96" s="79">
        <f t="shared" si="4"/>
        <v>0</v>
      </c>
      <c r="B96" s="80"/>
      <c r="C96" s="80"/>
      <c r="D96" s="80"/>
      <c r="E96" s="81">
        <f t="shared" si="5"/>
        <v>0</v>
      </c>
      <c r="F96" s="82">
        <f t="shared" si="3"/>
        <v>0</v>
      </c>
      <c r="G96" s="81" t="str">
        <f>IF(F96&gt;0,SUM($F$33:F96)," ")</f>
        <v xml:space="preserve"> </v>
      </c>
    </row>
    <row r="97" spans="1:7" x14ac:dyDescent="0.3">
      <c r="A97" s="79">
        <f t="shared" ref="A97:A126" si="6">VLOOKUP(B97,NIMIKKEET,2,FALSE)</f>
        <v>0</v>
      </c>
      <c r="B97" s="80"/>
      <c r="C97" s="80"/>
      <c r="D97" s="80"/>
      <c r="E97" s="81">
        <f t="shared" ref="E97:E126" si="7">VLOOKUP(B97,NIMIKKEET,3)</f>
        <v>0</v>
      </c>
      <c r="F97" s="82">
        <f t="shared" si="3"/>
        <v>0</v>
      </c>
      <c r="G97" s="81" t="str">
        <f>IF(F97&gt;0,SUM($F$33:F97)," ")</f>
        <v xml:space="preserve"> </v>
      </c>
    </row>
    <row r="98" spans="1:7" x14ac:dyDescent="0.3">
      <c r="A98" s="79">
        <f t="shared" si="6"/>
        <v>0</v>
      </c>
      <c r="B98" s="80"/>
      <c r="C98" s="80"/>
      <c r="D98" s="80"/>
      <c r="E98" s="81">
        <f t="shared" si="7"/>
        <v>0</v>
      </c>
      <c r="F98" s="82">
        <f t="shared" ref="F98:F126" si="8">IF(D98&gt;0,(1+D98/100)*E98*C98,C98*E98)</f>
        <v>0</v>
      </c>
      <c r="G98" s="81" t="str">
        <f>IF(F98&gt;0,SUM($F$33:F98)," ")</f>
        <v xml:space="preserve"> </v>
      </c>
    </row>
    <row r="99" spans="1:7" x14ac:dyDescent="0.3">
      <c r="A99" s="79">
        <f t="shared" si="6"/>
        <v>0</v>
      </c>
      <c r="B99" s="80"/>
      <c r="C99" s="80"/>
      <c r="D99" s="80"/>
      <c r="E99" s="81">
        <f t="shared" si="7"/>
        <v>0</v>
      </c>
      <c r="F99" s="82">
        <f t="shared" si="8"/>
        <v>0</v>
      </c>
      <c r="G99" s="81" t="str">
        <f>IF(F99&gt;0,SUM($F$33:F99)," ")</f>
        <v xml:space="preserve"> </v>
      </c>
    </row>
    <row r="100" spans="1:7" x14ac:dyDescent="0.3">
      <c r="A100" s="79">
        <f t="shared" si="6"/>
        <v>0</v>
      </c>
      <c r="B100" s="80"/>
      <c r="C100" s="80"/>
      <c r="D100" s="80"/>
      <c r="E100" s="81">
        <f t="shared" si="7"/>
        <v>0</v>
      </c>
      <c r="F100" s="82">
        <f t="shared" si="8"/>
        <v>0</v>
      </c>
      <c r="G100" s="81" t="str">
        <f>IF(F100&gt;0,SUM($F$33:F100)," ")</f>
        <v xml:space="preserve"> </v>
      </c>
    </row>
    <row r="101" spans="1:7" x14ac:dyDescent="0.3">
      <c r="A101" s="79">
        <f t="shared" si="6"/>
        <v>0</v>
      </c>
      <c r="B101" s="80"/>
      <c r="C101" s="80"/>
      <c r="D101" s="80"/>
      <c r="E101" s="81">
        <f t="shared" si="7"/>
        <v>0</v>
      </c>
      <c r="F101" s="82">
        <f t="shared" si="8"/>
        <v>0</v>
      </c>
      <c r="G101" s="81" t="str">
        <f>IF(F101&gt;0,SUM($F$33:F101)," ")</f>
        <v xml:space="preserve"> </v>
      </c>
    </row>
    <row r="102" spans="1:7" x14ac:dyDescent="0.3">
      <c r="A102" s="79">
        <f t="shared" si="6"/>
        <v>0</v>
      </c>
      <c r="B102" s="80"/>
      <c r="C102" s="80"/>
      <c r="D102" s="80"/>
      <c r="E102" s="81">
        <f t="shared" si="7"/>
        <v>0</v>
      </c>
      <c r="F102" s="82">
        <f t="shared" si="8"/>
        <v>0</v>
      </c>
      <c r="G102" s="81" t="str">
        <f>IF(F102&gt;0,SUM($F$33:F102)," ")</f>
        <v xml:space="preserve"> </v>
      </c>
    </row>
    <row r="103" spans="1:7" x14ac:dyDescent="0.3">
      <c r="A103" s="79">
        <f t="shared" si="6"/>
        <v>0</v>
      </c>
      <c r="B103" s="80"/>
      <c r="C103" s="80"/>
      <c r="D103" s="80"/>
      <c r="E103" s="81">
        <f t="shared" si="7"/>
        <v>0</v>
      </c>
      <c r="F103" s="82">
        <f t="shared" si="8"/>
        <v>0</v>
      </c>
      <c r="G103" s="81" t="str">
        <f>IF(F103&gt;0,SUM($F$33:F103)," ")</f>
        <v xml:space="preserve"> </v>
      </c>
    </row>
    <row r="104" spans="1:7" x14ac:dyDescent="0.3">
      <c r="A104" s="79">
        <f t="shared" si="6"/>
        <v>0</v>
      </c>
      <c r="B104" s="80"/>
      <c r="C104" s="80"/>
      <c r="D104" s="80"/>
      <c r="E104" s="81">
        <f t="shared" si="7"/>
        <v>0</v>
      </c>
      <c r="F104" s="82">
        <f t="shared" si="8"/>
        <v>0</v>
      </c>
      <c r="G104" s="81" t="str">
        <f>IF(F104&gt;0,SUM($F$33:F104)," ")</f>
        <v xml:space="preserve"> </v>
      </c>
    </row>
    <row r="105" spans="1:7" x14ac:dyDescent="0.3">
      <c r="A105" s="79">
        <f t="shared" si="6"/>
        <v>0</v>
      </c>
      <c r="B105" s="80"/>
      <c r="C105" s="80"/>
      <c r="D105" s="80"/>
      <c r="E105" s="81">
        <f t="shared" si="7"/>
        <v>0</v>
      </c>
      <c r="F105" s="82">
        <f t="shared" si="8"/>
        <v>0</v>
      </c>
      <c r="G105" s="81" t="str">
        <f>IF(F105&gt;0,SUM($F$33:F105)," ")</f>
        <v xml:space="preserve"> </v>
      </c>
    </row>
    <row r="106" spans="1:7" x14ac:dyDescent="0.3">
      <c r="A106" s="79">
        <f t="shared" si="6"/>
        <v>0</v>
      </c>
      <c r="B106" s="80"/>
      <c r="C106" s="80"/>
      <c r="D106" s="80"/>
      <c r="E106" s="81">
        <f t="shared" si="7"/>
        <v>0</v>
      </c>
      <c r="F106" s="82">
        <f t="shared" si="8"/>
        <v>0</v>
      </c>
      <c r="G106" s="81" t="str">
        <f>IF(F106&gt;0,SUM($F$33:F106)," ")</f>
        <v xml:space="preserve"> </v>
      </c>
    </row>
    <row r="107" spans="1:7" x14ac:dyDescent="0.3">
      <c r="A107" s="79">
        <f t="shared" si="6"/>
        <v>0</v>
      </c>
      <c r="B107" s="80"/>
      <c r="C107" s="80"/>
      <c r="D107" s="80"/>
      <c r="E107" s="81">
        <f t="shared" si="7"/>
        <v>0</v>
      </c>
      <c r="F107" s="82">
        <f t="shared" si="8"/>
        <v>0</v>
      </c>
      <c r="G107" s="81" t="str">
        <f>IF(F107&gt;0,SUM($F$33:F107)," ")</f>
        <v xml:space="preserve"> </v>
      </c>
    </row>
    <row r="108" spans="1:7" x14ac:dyDescent="0.3">
      <c r="A108" s="79">
        <f t="shared" si="6"/>
        <v>0</v>
      </c>
      <c r="B108" s="80"/>
      <c r="C108" s="80"/>
      <c r="D108" s="80"/>
      <c r="E108" s="81">
        <f t="shared" si="7"/>
        <v>0</v>
      </c>
      <c r="F108" s="82">
        <f t="shared" si="8"/>
        <v>0</v>
      </c>
      <c r="G108" s="81" t="str">
        <f>IF(F108&gt;0,SUM($F$33:F108)," ")</f>
        <v xml:space="preserve"> </v>
      </c>
    </row>
    <row r="109" spans="1:7" x14ac:dyDescent="0.3">
      <c r="A109" s="79">
        <f t="shared" si="6"/>
        <v>0</v>
      </c>
      <c r="B109" s="80"/>
      <c r="C109" s="80"/>
      <c r="D109" s="80"/>
      <c r="E109" s="81">
        <f t="shared" si="7"/>
        <v>0</v>
      </c>
      <c r="F109" s="82">
        <f t="shared" si="8"/>
        <v>0</v>
      </c>
      <c r="G109" s="81" t="str">
        <f>IF(F109&gt;0,SUM($F$33:F109)," ")</f>
        <v xml:space="preserve"> </v>
      </c>
    </row>
    <row r="110" spans="1:7" x14ac:dyDescent="0.3">
      <c r="A110" s="79">
        <f t="shared" si="6"/>
        <v>0</v>
      </c>
      <c r="B110" s="80"/>
      <c r="C110" s="80"/>
      <c r="D110" s="80"/>
      <c r="E110" s="81">
        <f t="shared" si="7"/>
        <v>0</v>
      </c>
      <c r="F110" s="82">
        <f t="shared" si="8"/>
        <v>0</v>
      </c>
      <c r="G110" s="81" t="str">
        <f>IF(F110&gt;0,SUM($F$33:F110)," ")</f>
        <v xml:space="preserve"> </v>
      </c>
    </row>
    <row r="111" spans="1:7" x14ac:dyDescent="0.3">
      <c r="A111" s="79">
        <f t="shared" si="6"/>
        <v>0</v>
      </c>
      <c r="B111" s="80"/>
      <c r="C111" s="80"/>
      <c r="D111" s="80"/>
      <c r="E111" s="81">
        <f t="shared" si="7"/>
        <v>0</v>
      </c>
      <c r="F111" s="82">
        <f t="shared" si="8"/>
        <v>0</v>
      </c>
      <c r="G111" s="81" t="str">
        <f>IF(F111&gt;0,SUM($F$33:F111)," ")</f>
        <v xml:space="preserve"> </v>
      </c>
    </row>
    <row r="112" spans="1:7" x14ac:dyDescent="0.3">
      <c r="A112" s="79">
        <f t="shared" si="6"/>
        <v>0</v>
      </c>
      <c r="B112" s="80"/>
      <c r="C112" s="80"/>
      <c r="D112" s="80"/>
      <c r="E112" s="81">
        <f t="shared" si="7"/>
        <v>0</v>
      </c>
      <c r="F112" s="82">
        <f t="shared" si="8"/>
        <v>0</v>
      </c>
      <c r="G112" s="81" t="str">
        <f>IF(F112&gt;0,SUM($F$33:F112)," ")</f>
        <v xml:space="preserve"> </v>
      </c>
    </row>
    <row r="113" spans="1:7" x14ac:dyDescent="0.3">
      <c r="A113" s="79">
        <f t="shared" si="6"/>
        <v>0</v>
      </c>
      <c r="B113" s="80"/>
      <c r="C113" s="80"/>
      <c r="D113" s="80"/>
      <c r="E113" s="81">
        <f t="shared" si="7"/>
        <v>0</v>
      </c>
      <c r="F113" s="82">
        <f t="shared" si="8"/>
        <v>0</v>
      </c>
      <c r="G113" s="81" t="str">
        <f>IF(F113&gt;0,SUM($F$33:F113)," ")</f>
        <v xml:space="preserve"> </v>
      </c>
    </row>
    <row r="114" spans="1:7" x14ac:dyDescent="0.3">
      <c r="A114" s="79">
        <f t="shared" si="6"/>
        <v>0</v>
      </c>
      <c r="B114" s="80"/>
      <c r="C114" s="80"/>
      <c r="D114" s="80"/>
      <c r="E114" s="81">
        <f t="shared" si="7"/>
        <v>0</v>
      </c>
      <c r="F114" s="82">
        <f t="shared" si="8"/>
        <v>0</v>
      </c>
      <c r="G114" s="81" t="str">
        <f>IF(F114&gt;0,SUM($F$33:F114)," ")</f>
        <v xml:space="preserve"> </v>
      </c>
    </row>
    <row r="115" spans="1:7" x14ac:dyDescent="0.3">
      <c r="A115" s="79">
        <f t="shared" si="6"/>
        <v>0</v>
      </c>
      <c r="B115" s="80"/>
      <c r="C115" s="80"/>
      <c r="D115" s="80"/>
      <c r="E115" s="81">
        <f t="shared" si="7"/>
        <v>0</v>
      </c>
      <c r="F115" s="82">
        <f t="shared" si="8"/>
        <v>0</v>
      </c>
      <c r="G115" s="81" t="str">
        <f>IF(F115&gt;0,SUM($F$33:F115)," ")</f>
        <v xml:space="preserve"> </v>
      </c>
    </row>
    <row r="116" spans="1:7" x14ac:dyDescent="0.3">
      <c r="A116" s="79">
        <f t="shared" si="6"/>
        <v>0</v>
      </c>
      <c r="B116" s="80"/>
      <c r="C116" s="80"/>
      <c r="D116" s="80"/>
      <c r="E116" s="81">
        <f t="shared" si="7"/>
        <v>0</v>
      </c>
      <c r="F116" s="82">
        <f t="shared" si="8"/>
        <v>0</v>
      </c>
      <c r="G116" s="81" t="str">
        <f>IF(F116&gt;0,SUM($F$33:F116)," ")</f>
        <v xml:space="preserve"> </v>
      </c>
    </row>
    <row r="117" spans="1:7" x14ac:dyDescent="0.3">
      <c r="A117" s="79">
        <f t="shared" si="6"/>
        <v>0</v>
      </c>
      <c r="B117" s="80"/>
      <c r="C117" s="80"/>
      <c r="D117" s="80"/>
      <c r="E117" s="81">
        <f t="shared" si="7"/>
        <v>0</v>
      </c>
      <c r="F117" s="82">
        <f t="shared" si="8"/>
        <v>0</v>
      </c>
      <c r="G117" s="81" t="str">
        <f>IF(F117&gt;0,SUM($F$33:F117)," ")</f>
        <v xml:space="preserve"> </v>
      </c>
    </row>
    <row r="118" spans="1:7" x14ac:dyDescent="0.3">
      <c r="A118" s="79">
        <f t="shared" si="6"/>
        <v>0</v>
      </c>
      <c r="B118" s="80"/>
      <c r="C118" s="80"/>
      <c r="D118" s="80"/>
      <c r="E118" s="81">
        <f t="shared" si="7"/>
        <v>0</v>
      </c>
      <c r="F118" s="82">
        <f t="shared" si="8"/>
        <v>0</v>
      </c>
      <c r="G118" s="81" t="str">
        <f>IF(F118&gt;0,SUM($F$33:F118)," ")</f>
        <v xml:space="preserve"> </v>
      </c>
    </row>
    <row r="119" spans="1:7" x14ac:dyDescent="0.3">
      <c r="A119" s="79">
        <f t="shared" si="6"/>
        <v>0</v>
      </c>
      <c r="B119" s="80"/>
      <c r="C119" s="80"/>
      <c r="D119" s="80"/>
      <c r="E119" s="81">
        <f t="shared" si="7"/>
        <v>0</v>
      </c>
      <c r="F119" s="82">
        <f t="shared" si="8"/>
        <v>0</v>
      </c>
      <c r="G119" s="81" t="str">
        <f>IF(F119&gt;0,SUM($F$33:F119)," ")</f>
        <v xml:space="preserve"> </v>
      </c>
    </row>
    <row r="120" spans="1:7" x14ac:dyDescent="0.3">
      <c r="A120" s="79">
        <f t="shared" si="6"/>
        <v>0</v>
      </c>
      <c r="B120" s="80"/>
      <c r="C120" s="80"/>
      <c r="D120" s="80"/>
      <c r="E120" s="81">
        <f t="shared" si="7"/>
        <v>0</v>
      </c>
      <c r="F120" s="82">
        <f t="shared" si="8"/>
        <v>0</v>
      </c>
      <c r="G120" s="81" t="str">
        <f>IF(F120&gt;0,SUM($F$33:F120)," ")</f>
        <v xml:space="preserve"> </v>
      </c>
    </row>
    <row r="121" spans="1:7" x14ac:dyDescent="0.3">
      <c r="A121" s="79">
        <f t="shared" si="6"/>
        <v>0</v>
      </c>
      <c r="B121" s="80"/>
      <c r="C121" s="80"/>
      <c r="D121" s="80"/>
      <c r="E121" s="81">
        <f t="shared" si="7"/>
        <v>0</v>
      </c>
      <c r="F121" s="82">
        <f t="shared" si="8"/>
        <v>0</v>
      </c>
      <c r="G121" s="81" t="str">
        <f>IF(F121&gt;0,SUM($F$33:F121)," ")</f>
        <v xml:space="preserve"> </v>
      </c>
    </row>
    <row r="122" spans="1:7" x14ac:dyDescent="0.3">
      <c r="A122" s="79">
        <f t="shared" si="6"/>
        <v>0</v>
      </c>
      <c r="B122" s="80"/>
      <c r="C122" s="80"/>
      <c r="D122" s="80"/>
      <c r="E122" s="81">
        <f t="shared" si="7"/>
        <v>0</v>
      </c>
      <c r="F122" s="82">
        <f t="shared" si="8"/>
        <v>0</v>
      </c>
      <c r="G122" s="81" t="str">
        <f>IF(F122&gt;0,SUM($F$33:F122)," ")</f>
        <v xml:space="preserve"> </v>
      </c>
    </row>
    <row r="123" spans="1:7" x14ac:dyDescent="0.3">
      <c r="A123" s="79">
        <f t="shared" si="6"/>
        <v>0</v>
      </c>
      <c r="B123" s="80"/>
      <c r="C123" s="80"/>
      <c r="D123" s="80"/>
      <c r="E123" s="81">
        <f t="shared" si="7"/>
        <v>0</v>
      </c>
      <c r="F123" s="82">
        <f t="shared" si="8"/>
        <v>0</v>
      </c>
      <c r="G123" s="81" t="str">
        <f>IF(F123&gt;0,SUM($F$33:F123)," ")</f>
        <v xml:space="preserve"> </v>
      </c>
    </row>
    <row r="124" spans="1:7" x14ac:dyDescent="0.3">
      <c r="A124" s="79">
        <f t="shared" si="6"/>
        <v>0</v>
      </c>
      <c r="B124" s="80"/>
      <c r="C124" s="80"/>
      <c r="D124" s="80"/>
      <c r="E124" s="81">
        <f t="shared" si="7"/>
        <v>0</v>
      </c>
      <c r="F124" s="82">
        <f t="shared" si="8"/>
        <v>0</v>
      </c>
      <c r="G124" s="81" t="str">
        <f>IF(F124&gt;0,SUM($F$33:F124)," ")</f>
        <v xml:space="preserve"> </v>
      </c>
    </row>
    <row r="125" spans="1:7" x14ac:dyDescent="0.3">
      <c r="A125" s="79">
        <f t="shared" si="6"/>
        <v>0</v>
      </c>
      <c r="B125" s="80"/>
      <c r="C125" s="80"/>
      <c r="D125" s="80"/>
      <c r="E125" s="81">
        <f t="shared" si="7"/>
        <v>0</v>
      </c>
      <c r="F125" s="82">
        <f t="shared" si="8"/>
        <v>0</v>
      </c>
      <c r="G125" s="81" t="str">
        <f>IF(F125&gt;0,SUM($F$33:F125)," ")</f>
        <v xml:space="preserve"> </v>
      </c>
    </row>
    <row r="126" spans="1:7" x14ac:dyDescent="0.3">
      <c r="A126" s="79">
        <f t="shared" si="6"/>
        <v>0</v>
      </c>
      <c r="B126" s="80"/>
      <c r="C126" s="80"/>
      <c r="D126" s="80"/>
      <c r="E126" s="81">
        <f t="shared" si="7"/>
        <v>0</v>
      </c>
      <c r="F126" s="82">
        <f t="shared" si="8"/>
        <v>0</v>
      </c>
      <c r="G126" s="81" t="str">
        <f>IF(F126&gt;0,SUM($F$33:F126)," ")</f>
        <v xml:space="preserve"> </v>
      </c>
    </row>
    <row r="127" spans="1:7" s="13" customFormat="1" ht="24" customHeight="1" x14ac:dyDescent="0.3">
      <c r="A127" s="83"/>
      <c r="B127" s="83"/>
      <c r="C127" s="83"/>
      <c r="D127" s="84"/>
      <c r="E127" s="83"/>
      <c r="F127" s="85"/>
      <c r="G127" s="86"/>
    </row>
    <row r="128" spans="1:7" s="13" customFormat="1" ht="24" customHeight="1" x14ac:dyDescent="0.3">
      <c r="A128" s="83"/>
      <c r="B128" s="83"/>
      <c r="C128" s="83"/>
      <c r="D128" s="84"/>
      <c r="E128" s="83"/>
      <c r="F128" s="85"/>
      <c r="G128" s="86"/>
    </row>
    <row r="129" spans="1:7" s="13" customFormat="1" ht="24" customHeight="1" x14ac:dyDescent="0.3">
      <c r="A129" s="83"/>
      <c r="B129" s="83"/>
      <c r="C129" s="83"/>
      <c r="D129" s="84"/>
      <c r="E129" s="83"/>
      <c r="F129" s="85"/>
      <c r="G129" s="86"/>
    </row>
    <row r="130" spans="1:7" s="13" customFormat="1" ht="24" customHeight="1" x14ac:dyDescent="0.3">
      <c r="A130" s="83"/>
      <c r="B130" s="83"/>
      <c r="C130" s="83"/>
      <c r="D130" s="84"/>
      <c r="E130" s="83"/>
      <c r="F130" s="85"/>
      <c r="G130" s="86"/>
    </row>
    <row r="131" spans="1:7" s="13" customFormat="1" ht="24" customHeight="1" x14ac:dyDescent="0.3">
      <c r="A131" s="83"/>
      <c r="B131" s="83"/>
      <c r="C131" s="83"/>
      <c r="D131" s="84"/>
      <c r="E131" s="83"/>
      <c r="F131" s="85"/>
      <c r="G131" s="86"/>
    </row>
    <row r="132" spans="1:7" s="13" customFormat="1" ht="24" customHeight="1" x14ac:dyDescent="0.3">
      <c r="A132" s="83"/>
      <c r="B132" s="83"/>
      <c r="C132" s="83"/>
      <c r="D132" s="84"/>
      <c r="E132" s="83"/>
      <c r="F132" s="85"/>
      <c r="G132" s="86"/>
    </row>
    <row r="133" spans="1:7" s="13" customFormat="1" ht="24" customHeight="1" x14ac:dyDescent="0.3">
      <c r="A133" s="83"/>
      <c r="B133" s="83"/>
      <c r="C133" s="83"/>
      <c r="D133" s="84"/>
      <c r="E133" s="83"/>
      <c r="F133" s="85"/>
      <c r="G133" s="86"/>
    </row>
    <row r="134" spans="1:7" s="13" customFormat="1" ht="24" customHeight="1" x14ac:dyDescent="0.3">
      <c r="A134" s="83"/>
      <c r="B134" s="83"/>
      <c r="C134" s="83"/>
      <c r="D134" s="84"/>
      <c r="E134" s="83"/>
      <c r="F134" s="85"/>
      <c r="G134" s="86"/>
    </row>
    <row r="135" spans="1:7" s="13" customFormat="1" ht="24" customHeight="1" x14ac:dyDescent="0.3">
      <c r="A135" s="83"/>
      <c r="B135" s="83"/>
      <c r="C135" s="83"/>
      <c r="D135" s="84"/>
      <c r="E135" s="83"/>
      <c r="F135" s="85"/>
      <c r="G135" s="86"/>
    </row>
    <row r="136" spans="1:7" s="13" customFormat="1" ht="24" customHeight="1" x14ac:dyDescent="0.3">
      <c r="A136" s="83"/>
      <c r="B136" s="83"/>
      <c r="C136" s="83"/>
      <c r="D136" s="84"/>
      <c r="E136" s="83"/>
      <c r="F136" s="85"/>
      <c r="G136" s="86"/>
    </row>
    <row r="137" spans="1:7" s="13" customFormat="1" x14ac:dyDescent="0.3">
      <c r="A137" s="83"/>
      <c r="B137" s="83"/>
      <c r="C137" s="83"/>
      <c r="D137" s="84"/>
      <c r="E137" s="83"/>
      <c r="F137" s="85"/>
      <c r="G137" s="86"/>
    </row>
    <row r="138" spans="1:7" s="13" customFormat="1" x14ac:dyDescent="0.3">
      <c r="A138" s="83"/>
      <c r="B138" s="83"/>
      <c r="C138" s="83"/>
      <c r="D138" s="84"/>
      <c r="E138" s="83"/>
      <c r="F138" s="85"/>
      <c r="G138" s="86"/>
    </row>
    <row r="139" spans="1:7" s="13" customFormat="1" x14ac:dyDescent="0.3">
      <c r="A139" s="83"/>
      <c r="B139" s="83"/>
      <c r="C139" s="83"/>
      <c r="D139" s="84"/>
      <c r="E139" s="83"/>
      <c r="F139" s="85"/>
      <c r="G139" s="86"/>
    </row>
    <row r="140" spans="1:7" s="13" customFormat="1" x14ac:dyDescent="0.3">
      <c r="A140" s="83"/>
      <c r="B140" s="83"/>
      <c r="C140" s="83"/>
      <c r="D140" s="84"/>
      <c r="E140" s="83"/>
      <c r="F140" s="85"/>
      <c r="G140" s="86"/>
    </row>
    <row r="141" spans="1:7" s="13" customFormat="1" x14ac:dyDescent="0.3">
      <c r="A141" s="83"/>
      <c r="B141" s="83"/>
      <c r="C141" s="83"/>
      <c r="D141" s="84"/>
      <c r="E141" s="83"/>
      <c r="F141" s="85"/>
      <c r="G141" s="86"/>
    </row>
    <row r="142" spans="1:7" s="13" customFormat="1" x14ac:dyDescent="0.3">
      <c r="A142" s="83"/>
      <c r="B142" s="83"/>
      <c r="C142" s="83"/>
      <c r="D142" s="84"/>
      <c r="E142" s="83"/>
      <c r="F142" s="85"/>
      <c r="G142" s="86"/>
    </row>
    <row r="143" spans="1:7" s="13" customFormat="1" x14ac:dyDescent="0.3">
      <c r="A143" s="83"/>
      <c r="B143" s="83"/>
      <c r="C143" s="83"/>
      <c r="D143" s="84"/>
      <c r="E143" s="83"/>
      <c r="F143" s="85"/>
      <c r="G143" s="86"/>
    </row>
    <row r="144" spans="1:7" s="13" customFormat="1" x14ac:dyDescent="0.3">
      <c r="A144" s="83"/>
      <c r="B144" s="83"/>
      <c r="C144" s="83"/>
      <c r="D144" s="84"/>
      <c r="E144" s="83"/>
      <c r="F144" s="85"/>
      <c r="G144" s="86"/>
    </row>
    <row r="145" spans="1:7" s="13" customFormat="1" x14ac:dyDescent="0.3">
      <c r="A145" s="83"/>
      <c r="B145" s="83"/>
      <c r="C145" s="83"/>
      <c r="D145" s="84"/>
      <c r="E145" s="83"/>
      <c r="F145" s="85"/>
      <c r="G145" s="86"/>
    </row>
    <row r="146" spans="1:7" s="13" customFormat="1" x14ac:dyDescent="0.3">
      <c r="A146" s="83"/>
      <c r="B146" s="83"/>
      <c r="C146" s="83"/>
      <c r="D146" s="84"/>
      <c r="E146" s="83"/>
      <c r="F146" s="85"/>
      <c r="G146" s="86"/>
    </row>
    <row r="147" spans="1:7" s="13" customFormat="1" x14ac:dyDescent="0.3">
      <c r="A147" s="83"/>
      <c r="B147" s="83"/>
      <c r="C147" s="83"/>
      <c r="D147" s="84"/>
      <c r="E147" s="83"/>
      <c r="F147" s="85"/>
      <c r="G147" s="86"/>
    </row>
    <row r="148" spans="1:7" s="13" customFormat="1" x14ac:dyDescent="0.3">
      <c r="A148" s="83"/>
      <c r="B148" s="83"/>
      <c r="C148" s="83"/>
      <c r="D148" s="84"/>
      <c r="E148" s="83"/>
      <c r="F148" s="85"/>
      <c r="G148" s="86"/>
    </row>
    <row r="149" spans="1:7" s="13" customFormat="1" x14ac:dyDescent="0.3">
      <c r="A149" s="83"/>
      <c r="B149" s="83"/>
      <c r="C149" s="83"/>
      <c r="D149" s="84"/>
      <c r="E149" s="83"/>
      <c r="F149" s="85"/>
      <c r="G149" s="86"/>
    </row>
    <row r="150" spans="1:7" s="13" customFormat="1" x14ac:dyDescent="0.3">
      <c r="A150" s="83"/>
      <c r="B150" s="83"/>
      <c r="C150" s="83"/>
      <c r="D150" s="84"/>
      <c r="E150" s="83"/>
      <c r="F150" s="85"/>
      <c r="G150" s="86"/>
    </row>
    <row r="151" spans="1:7" s="13" customFormat="1" x14ac:dyDescent="0.3">
      <c r="A151" s="83"/>
      <c r="B151" s="83"/>
      <c r="C151" s="83"/>
      <c r="D151" s="84"/>
      <c r="E151" s="83"/>
      <c r="F151" s="85"/>
      <c r="G151" s="86"/>
    </row>
    <row r="152" spans="1:7" s="13" customFormat="1" x14ac:dyDescent="0.3">
      <c r="A152" s="83"/>
      <c r="B152" s="83"/>
      <c r="C152" s="83"/>
      <c r="D152" s="84"/>
      <c r="E152" s="83"/>
      <c r="F152" s="85"/>
      <c r="G152" s="86"/>
    </row>
    <row r="153" spans="1:7" s="13" customFormat="1" x14ac:dyDescent="0.3">
      <c r="A153" s="83"/>
      <c r="B153" s="83"/>
      <c r="C153" s="83"/>
      <c r="D153" s="84"/>
      <c r="E153" s="83"/>
      <c r="F153" s="85"/>
      <c r="G153" s="86"/>
    </row>
    <row r="154" spans="1:7" s="13" customFormat="1" x14ac:dyDescent="0.3">
      <c r="A154" s="83"/>
      <c r="B154" s="83"/>
      <c r="C154" s="83"/>
      <c r="D154" s="84"/>
      <c r="E154" s="83"/>
      <c r="F154" s="85"/>
      <c r="G154" s="86"/>
    </row>
    <row r="155" spans="1:7" s="13" customFormat="1" x14ac:dyDescent="0.3">
      <c r="A155" s="83"/>
      <c r="B155" s="83"/>
      <c r="C155" s="83"/>
      <c r="D155" s="84"/>
      <c r="E155" s="83"/>
      <c r="F155" s="85"/>
      <c r="G155" s="86"/>
    </row>
    <row r="156" spans="1:7" s="13" customFormat="1" x14ac:dyDescent="0.3">
      <c r="A156" s="83"/>
      <c r="B156" s="83"/>
      <c r="C156" s="83"/>
      <c r="D156" s="84"/>
      <c r="E156" s="83"/>
      <c r="F156" s="85"/>
      <c r="G156" s="86"/>
    </row>
    <row r="157" spans="1:7" s="13" customFormat="1" x14ac:dyDescent="0.3">
      <c r="A157" s="83"/>
      <c r="B157" s="83"/>
      <c r="C157" s="83"/>
      <c r="D157" s="84"/>
      <c r="E157" s="83"/>
      <c r="F157" s="85"/>
      <c r="G157" s="86"/>
    </row>
    <row r="158" spans="1:7" s="13" customFormat="1" x14ac:dyDescent="0.3">
      <c r="A158" s="83"/>
      <c r="B158" s="83"/>
      <c r="C158" s="83"/>
      <c r="D158" s="84"/>
      <c r="E158" s="83"/>
      <c r="F158" s="85"/>
      <c r="G158" s="86"/>
    </row>
    <row r="159" spans="1:7" s="13" customFormat="1" x14ac:dyDescent="0.3">
      <c r="A159" s="83"/>
      <c r="B159" s="83"/>
      <c r="C159" s="83"/>
      <c r="D159" s="84"/>
      <c r="E159" s="83"/>
      <c r="F159" s="85"/>
      <c r="G159" s="86"/>
    </row>
    <row r="160" spans="1:7" s="13" customFormat="1" x14ac:dyDescent="0.3">
      <c r="A160" s="83"/>
      <c r="B160" s="83"/>
      <c r="C160" s="83"/>
      <c r="D160" s="84"/>
      <c r="E160" s="83"/>
      <c r="F160" s="85"/>
      <c r="G160" s="86"/>
    </row>
    <row r="161" spans="1:7" s="13" customFormat="1" x14ac:dyDescent="0.3">
      <c r="A161" s="83"/>
      <c r="B161" s="83"/>
      <c r="C161" s="83"/>
      <c r="D161" s="84"/>
      <c r="E161" s="83"/>
      <c r="F161" s="85"/>
      <c r="G161" s="86"/>
    </row>
    <row r="162" spans="1:7" s="13" customFormat="1" x14ac:dyDescent="0.3">
      <c r="A162" s="83"/>
      <c r="B162" s="83"/>
      <c r="C162" s="83"/>
      <c r="D162" s="84"/>
      <c r="E162" s="83"/>
      <c r="F162" s="85"/>
      <c r="G162" s="86"/>
    </row>
    <row r="163" spans="1:7" s="13" customFormat="1" x14ac:dyDescent="0.3">
      <c r="A163" s="83"/>
      <c r="B163" s="83"/>
      <c r="C163" s="83"/>
      <c r="D163" s="84"/>
      <c r="E163" s="83"/>
      <c r="F163" s="85"/>
      <c r="G163" s="86"/>
    </row>
    <row r="164" spans="1:7" s="13" customFormat="1" x14ac:dyDescent="0.3">
      <c r="A164" s="83"/>
      <c r="B164" s="83"/>
      <c r="C164" s="83"/>
      <c r="D164" s="84"/>
      <c r="E164" s="83"/>
      <c r="F164" s="85"/>
      <c r="G164" s="86"/>
    </row>
    <row r="165" spans="1:7" s="13" customFormat="1" x14ac:dyDescent="0.3">
      <c r="A165" s="83"/>
      <c r="B165" s="83"/>
      <c r="C165" s="83"/>
      <c r="D165" s="84"/>
      <c r="E165" s="83"/>
      <c r="F165" s="85"/>
      <c r="G165" s="86"/>
    </row>
    <row r="166" spans="1:7" s="13" customFormat="1" x14ac:dyDescent="0.3">
      <c r="A166" s="83"/>
      <c r="B166" s="83"/>
      <c r="C166" s="83"/>
      <c r="D166" s="84"/>
      <c r="E166" s="83"/>
      <c r="F166" s="85"/>
      <c r="G166" s="86"/>
    </row>
    <row r="167" spans="1:7" s="13" customFormat="1" x14ac:dyDescent="0.3">
      <c r="A167" s="83"/>
      <c r="B167" s="83"/>
      <c r="C167" s="83"/>
      <c r="D167" s="84"/>
      <c r="E167" s="83"/>
      <c r="F167" s="85"/>
      <c r="G167" s="86"/>
    </row>
    <row r="168" spans="1:7" s="13" customFormat="1" x14ac:dyDescent="0.3">
      <c r="A168" s="83"/>
      <c r="B168" s="83"/>
      <c r="C168" s="83"/>
      <c r="D168" s="84"/>
      <c r="E168" s="83"/>
      <c r="F168" s="85"/>
      <c r="G168" s="86"/>
    </row>
    <row r="169" spans="1:7" s="13" customFormat="1" x14ac:dyDescent="0.3">
      <c r="A169" s="83"/>
      <c r="B169" s="83"/>
      <c r="C169" s="83"/>
      <c r="D169" s="84"/>
      <c r="E169" s="83"/>
      <c r="F169" s="85"/>
      <c r="G169" s="86"/>
    </row>
    <row r="170" spans="1:7" s="13" customFormat="1" x14ac:dyDescent="0.3">
      <c r="A170" s="83"/>
      <c r="B170" s="83"/>
      <c r="C170" s="83"/>
      <c r="D170" s="84"/>
      <c r="E170" s="83"/>
      <c r="F170" s="85"/>
      <c r="G170" s="86"/>
    </row>
    <row r="171" spans="1:7" s="13" customFormat="1" x14ac:dyDescent="0.3">
      <c r="A171" s="83"/>
      <c r="B171" s="83"/>
      <c r="C171" s="83"/>
      <c r="D171" s="84"/>
      <c r="E171" s="83"/>
      <c r="F171" s="85"/>
      <c r="G171" s="86"/>
    </row>
    <row r="172" spans="1:7" s="13" customFormat="1" x14ac:dyDescent="0.3">
      <c r="A172" s="83"/>
      <c r="B172" s="83"/>
      <c r="C172" s="83"/>
      <c r="D172" s="84"/>
      <c r="E172" s="83"/>
      <c r="F172" s="85"/>
      <c r="G172" s="86"/>
    </row>
    <row r="173" spans="1:7" s="13" customFormat="1" x14ac:dyDescent="0.3">
      <c r="A173" s="83"/>
      <c r="B173" s="83"/>
      <c r="C173" s="83"/>
      <c r="D173" s="84"/>
      <c r="E173" s="83"/>
      <c r="F173" s="85"/>
      <c r="G173" s="86"/>
    </row>
    <row r="174" spans="1:7" s="13" customFormat="1" x14ac:dyDescent="0.3">
      <c r="A174" s="83"/>
      <c r="B174" s="83"/>
      <c r="C174" s="83"/>
      <c r="D174" s="84"/>
      <c r="E174" s="83"/>
      <c r="F174" s="85"/>
      <c r="G174" s="86"/>
    </row>
    <row r="175" spans="1:7" s="13" customFormat="1" x14ac:dyDescent="0.3">
      <c r="A175" s="83"/>
      <c r="B175" s="83"/>
      <c r="C175" s="83"/>
      <c r="D175" s="84"/>
      <c r="E175" s="83"/>
      <c r="F175" s="85"/>
      <c r="G175" s="86"/>
    </row>
    <row r="176" spans="1:7" s="13" customFormat="1" x14ac:dyDescent="0.3">
      <c r="A176" s="83"/>
      <c r="B176" s="83"/>
      <c r="C176" s="83"/>
      <c r="D176" s="84"/>
      <c r="E176" s="83"/>
      <c r="F176" s="85"/>
      <c r="G176" s="86"/>
    </row>
    <row r="177" spans="1:7" s="13" customFormat="1" x14ac:dyDescent="0.3">
      <c r="A177" s="83"/>
      <c r="B177" s="83"/>
      <c r="C177" s="83"/>
      <c r="D177" s="84"/>
      <c r="E177" s="83"/>
      <c r="F177" s="85"/>
      <c r="G177" s="86"/>
    </row>
    <row r="178" spans="1:7" s="13" customFormat="1" x14ac:dyDescent="0.3">
      <c r="A178" s="83"/>
      <c r="B178" s="83"/>
      <c r="C178" s="83"/>
      <c r="D178" s="84"/>
      <c r="E178" s="83"/>
      <c r="F178" s="85"/>
      <c r="G178" s="86"/>
    </row>
    <row r="179" spans="1:7" s="13" customFormat="1" x14ac:dyDescent="0.3">
      <c r="A179" s="83"/>
      <c r="B179" s="83"/>
      <c r="C179" s="83"/>
      <c r="D179" s="84"/>
      <c r="E179" s="83"/>
      <c r="F179" s="85"/>
      <c r="G179" s="86"/>
    </row>
    <row r="180" spans="1:7" s="13" customFormat="1" x14ac:dyDescent="0.3">
      <c r="A180" s="83"/>
      <c r="B180" s="83"/>
      <c r="C180" s="83"/>
      <c r="D180" s="84"/>
      <c r="E180" s="83"/>
      <c r="F180" s="85"/>
      <c r="G180" s="86"/>
    </row>
    <row r="181" spans="1:7" s="13" customFormat="1" x14ac:dyDescent="0.3">
      <c r="A181" s="83"/>
      <c r="B181" s="83"/>
      <c r="C181" s="83"/>
      <c r="D181" s="84"/>
      <c r="E181" s="83"/>
      <c r="F181" s="85"/>
      <c r="G181" s="86"/>
    </row>
    <row r="182" spans="1:7" s="13" customFormat="1" x14ac:dyDescent="0.3">
      <c r="A182" s="83"/>
      <c r="B182" s="83"/>
      <c r="C182" s="83"/>
      <c r="D182" s="84"/>
      <c r="E182" s="83"/>
      <c r="F182" s="85"/>
      <c r="G182" s="86"/>
    </row>
    <row r="183" spans="1:7" s="13" customFormat="1" x14ac:dyDescent="0.3">
      <c r="A183" s="83"/>
      <c r="B183" s="83"/>
      <c r="C183" s="83"/>
      <c r="D183" s="84"/>
      <c r="E183" s="83"/>
      <c r="F183" s="85"/>
      <c r="G183" s="86"/>
    </row>
    <row r="184" spans="1:7" s="13" customFormat="1" x14ac:dyDescent="0.3">
      <c r="A184" s="83"/>
      <c r="B184" s="83"/>
      <c r="C184" s="83"/>
      <c r="D184" s="84"/>
      <c r="E184" s="83"/>
      <c r="F184" s="85"/>
      <c r="G184" s="86"/>
    </row>
    <row r="185" spans="1:7" s="13" customFormat="1" x14ac:dyDescent="0.3">
      <c r="A185" s="83"/>
      <c r="B185" s="83"/>
      <c r="C185" s="83"/>
      <c r="D185" s="84"/>
      <c r="E185" s="83"/>
      <c r="F185" s="85"/>
      <c r="G185" s="86"/>
    </row>
    <row r="186" spans="1:7" s="13" customFormat="1" x14ac:dyDescent="0.3">
      <c r="A186" s="83"/>
      <c r="B186" s="83"/>
      <c r="C186" s="83"/>
      <c r="D186" s="84"/>
      <c r="E186" s="83"/>
      <c r="F186" s="85"/>
      <c r="G186" s="86"/>
    </row>
    <row r="187" spans="1:7" s="13" customFormat="1" x14ac:dyDescent="0.3">
      <c r="A187" s="83"/>
      <c r="B187" s="83"/>
      <c r="C187" s="83"/>
      <c r="D187" s="84"/>
      <c r="E187" s="83"/>
      <c r="F187" s="85"/>
      <c r="G187" s="86"/>
    </row>
    <row r="188" spans="1:7" s="13" customFormat="1" x14ac:dyDescent="0.3">
      <c r="A188" s="83"/>
      <c r="B188" s="83"/>
      <c r="C188" s="83"/>
      <c r="D188" s="84"/>
      <c r="E188" s="83"/>
      <c r="F188" s="85"/>
      <c r="G188" s="86"/>
    </row>
    <row r="189" spans="1:7" s="13" customFormat="1" x14ac:dyDescent="0.3">
      <c r="A189" s="83"/>
      <c r="B189" s="83"/>
      <c r="C189" s="83"/>
      <c r="D189" s="84"/>
      <c r="E189" s="83"/>
      <c r="F189" s="85"/>
      <c r="G189" s="86"/>
    </row>
    <row r="190" spans="1:7" s="13" customFormat="1" x14ac:dyDescent="0.3">
      <c r="A190" s="83"/>
      <c r="B190" s="83"/>
      <c r="C190" s="83"/>
      <c r="D190" s="84"/>
      <c r="E190" s="83"/>
      <c r="F190" s="85"/>
      <c r="G190" s="86"/>
    </row>
    <row r="191" spans="1:7" s="13" customFormat="1" x14ac:dyDescent="0.3">
      <c r="A191" s="83"/>
      <c r="B191" s="83"/>
      <c r="C191" s="83"/>
      <c r="D191" s="84"/>
      <c r="E191" s="83"/>
      <c r="F191" s="85"/>
      <c r="G191" s="86"/>
    </row>
    <row r="192" spans="1:7" s="13" customFormat="1" x14ac:dyDescent="0.3">
      <c r="A192" s="83"/>
      <c r="B192" s="83"/>
      <c r="C192" s="83"/>
      <c r="D192" s="84"/>
      <c r="E192" s="83"/>
      <c r="F192" s="85"/>
      <c r="G192" s="86"/>
    </row>
    <row r="193" spans="1:7" s="13" customFormat="1" x14ac:dyDescent="0.3">
      <c r="A193" s="83"/>
      <c r="B193" s="83"/>
      <c r="C193" s="83"/>
      <c r="D193" s="84"/>
      <c r="E193" s="83"/>
      <c r="F193" s="85"/>
      <c r="G193" s="86"/>
    </row>
    <row r="194" spans="1:7" s="13" customFormat="1" x14ac:dyDescent="0.3">
      <c r="A194" s="83"/>
      <c r="B194" s="83"/>
      <c r="C194" s="83"/>
      <c r="D194" s="84"/>
      <c r="E194" s="83"/>
      <c r="F194" s="85"/>
      <c r="G194" s="86"/>
    </row>
    <row r="195" spans="1:7" s="13" customFormat="1" x14ac:dyDescent="0.3">
      <c r="A195" s="83"/>
      <c r="B195" s="83"/>
      <c r="C195" s="83"/>
      <c r="D195" s="84"/>
      <c r="E195" s="83"/>
      <c r="F195" s="85"/>
      <c r="G195" s="86"/>
    </row>
    <row r="196" spans="1:7" s="13" customFormat="1" x14ac:dyDescent="0.3">
      <c r="A196" s="83"/>
      <c r="B196" s="83"/>
      <c r="C196" s="83"/>
      <c r="D196" s="84"/>
      <c r="E196" s="83"/>
      <c r="F196" s="85"/>
      <c r="G196" s="86"/>
    </row>
    <row r="197" spans="1:7" s="13" customFormat="1" x14ac:dyDescent="0.3">
      <c r="A197" s="83"/>
      <c r="B197" s="83"/>
      <c r="C197" s="83"/>
      <c r="D197" s="84"/>
      <c r="E197" s="83"/>
      <c r="F197" s="85"/>
      <c r="G197" s="86"/>
    </row>
    <row r="198" spans="1:7" s="13" customFormat="1" x14ac:dyDescent="0.3">
      <c r="A198" s="83"/>
      <c r="B198" s="83"/>
      <c r="C198" s="83"/>
      <c r="D198" s="84"/>
      <c r="E198" s="83"/>
      <c r="F198" s="85"/>
      <c r="G198" s="86"/>
    </row>
    <row r="199" spans="1:7" s="13" customFormat="1" x14ac:dyDescent="0.3">
      <c r="A199" s="83"/>
      <c r="B199" s="83"/>
      <c r="C199" s="83"/>
      <c r="D199" s="84"/>
      <c r="E199" s="83"/>
      <c r="F199" s="85"/>
      <c r="G199" s="86"/>
    </row>
    <row r="200" spans="1:7" s="13" customFormat="1" x14ac:dyDescent="0.3">
      <c r="A200" s="83"/>
      <c r="B200" s="83"/>
      <c r="C200" s="83"/>
      <c r="D200" s="84"/>
      <c r="E200" s="83"/>
      <c r="F200" s="85"/>
      <c r="G200" s="86"/>
    </row>
    <row r="201" spans="1:7" s="13" customFormat="1" x14ac:dyDescent="0.3">
      <c r="A201" s="83"/>
      <c r="B201" s="83"/>
      <c r="C201" s="83"/>
      <c r="D201" s="84"/>
      <c r="E201" s="83"/>
      <c r="F201" s="85"/>
      <c r="G201" s="86"/>
    </row>
    <row r="202" spans="1:7" s="13" customFormat="1" x14ac:dyDescent="0.3">
      <c r="A202" s="83"/>
      <c r="B202" s="83"/>
      <c r="C202" s="83"/>
      <c r="D202" s="84"/>
      <c r="E202" s="83"/>
      <c r="F202" s="85"/>
      <c r="G202" s="86"/>
    </row>
    <row r="203" spans="1:7" s="13" customFormat="1" x14ac:dyDescent="0.3">
      <c r="A203" s="83"/>
      <c r="B203" s="83"/>
      <c r="C203" s="83"/>
      <c r="D203" s="84"/>
      <c r="E203" s="83"/>
      <c r="F203" s="85"/>
      <c r="G203" s="86"/>
    </row>
    <row r="204" spans="1:7" s="13" customFormat="1" x14ac:dyDescent="0.3">
      <c r="A204" s="83"/>
      <c r="B204" s="83"/>
      <c r="C204" s="83"/>
      <c r="D204" s="84"/>
      <c r="E204" s="83"/>
      <c r="F204" s="85"/>
      <c r="G204" s="86"/>
    </row>
    <row r="205" spans="1:7" s="13" customFormat="1" x14ac:dyDescent="0.3">
      <c r="A205" s="83"/>
      <c r="B205" s="83"/>
      <c r="C205" s="83"/>
      <c r="D205" s="84"/>
      <c r="E205" s="83"/>
      <c r="F205" s="85"/>
      <c r="G205" s="86"/>
    </row>
    <row r="206" spans="1:7" s="13" customFormat="1" x14ac:dyDescent="0.3">
      <c r="A206" s="83"/>
      <c r="B206" s="83"/>
      <c r="C206" s="83"/>
      <c r="D206" s="84"/>
      <c r="E206" s="83"/>
      <c r="F206" s="85"/>
      <c r="G206" s="86"/>
    </row>
    <row r="207" spans="1:7" s="13" customFormat="1" x14ac:dyDescent="0.3">
      <c r="A207" s="83"/>
      <c r="B207" s="83"/>
      <c r="C207" s="83"/>
      <c r="D207" s="84"/>
      <c r="E207" s="83"/>
      <c r="F207" s="85"/>
      <c r="G207" s="86"/>
    </row>
    <row r="208" spans="1:7" s="13" customFormat="1" x14ac:dyDescent="0.3">
      <c r="A208" s="83"/>
      <c r="B208" s="83"/>
      <c r="C208" s="83"/>
      <c r="D208" s="84"/>
      <c r="E208" s="83"/>
      <c r="F208" s="85"/>
      <c r="G208" s="86"/>
    </row>
    <row r="209" spans="1:7" s="13" customFormat="1" x14ac:dyDescent="0.3">
      <c r="A209" s="83"/>
      <c r="B209" s="83"/>
      <c r="C209" s="83"/>
      <c r="D209" s="84"/>
      <c r="E209" s="83"/>
      <c r="F209" s="85"/>
      <c r="G209" s="86"/>
    </row>
    <row r="210" spans="1:7" s="13" customFormat="1" x14ac:dyDescent="0.3">
      <c r="A210" s="83"/>
      <c r="B210" s="83"/>
      <c r="C210" s="83"/>
      <c r="D210" s="84"/>
      <c r="E210" s="83"/>
      <c r="F210" s="85"/>
      <c r="G210" s="86"/>
    </row>
    <row r="211" spans="1:7" s="13" customFormat="1" x14ac:dyDescent="0.3">
      <c r="A211" s="83"/>
      <c r="B211" s="83"/>
      <c r="C211" s="83"/>
      <c r="D211" s="84"/>
      <c r="E211" s="83"/>
      <c r="F211" s="85"/>
      <c r="G211" s="86"/>
    </row>
    <row r="212" spans="1:7" s="13" customFormat="1" x14ac:dyDescent="0.3">
      <c r="A212" s="83"/>
      <c r="B212" s="83"/>
      <c r="C212" s="83"/>
      <c r="D212" s="84"/>
      <c r="E212" s="83"/>
      <c r="F212" s="85"/>
      <c r="G212" s="86"/>
    </row>
    <row r="213" spans="1:7" s="13" customFormat="1" x14ac:dyDescent="0.3">
      <c r="A213" s="83"/>
      <c r="B213" s="83"/>
      <c r="C213" s="83"/>
      <c r="D213" s="84"/>
      <c r="E213" s="83"/>
      <c r="F213" s="85"/>
      <c r="G213" s="86"/>
    </row>
    <row r="214" spans="1:7" s="13" customFormat="1" x14ac:dyDescent="0.3">
      <c r="A214" s="83"/>
      <c r="B214" s="83"/>
      <c r="C214" s="83"/>
      <c r="D214" s="84"/>
      <c r="E214" s="83"/>
      <c r="F214" s="85"/>
      <c r="G214" s="86"/>
    </row>
    <row r="215" spans="1:7" s="13" customFormat="1" x14ac:dyDescent="0.3">
      <c r="A215" s="83"/>
      <c r="B215" s="83"/>
      <c r="C215" s="83"/>
      <c r="D215" s="84"/>
      <c r="E215" s="83"/>
      <c r="F215" s="85"/>
      <c r="G215" s="86"/>
    </row>
    <row r="216" spans="1:7" x14ac:dyDescent="0.3">
      <c r="A216" s="87"/>
      <c r="B216" s="87"/>
      <c r="C216" s="87"/>
      <c r="D216" s="88"/>
      <c r="E216" s="87"/>
      <c r="F216" s="89"/>
    </row>
    <row r="217" spans="1:7" x14ac:dyDescent="0.3">
      <c r="A217" s="87"/>
      <c r="B217" s="87"/>
      <c r="C217" s="87"/>
      <c r="D217" s="88"/>
      <c r="E217" s="87"/>
      <c r="F217" s="89"/>
    </row>
    <row r="218" spans="1:7" x14ac:dyDescent="0.3">
      <c r="A218" s="87"/>
      <c r="B218" s="87"/>
      <c r="C218" s="87"/>
      <c r="D218" s="88"/>
      <c r="E218" s="87"/>
      <c r="F218" s="89"/>
    </row>
    <row r="219" spans="1:7" x14ac:dyDescent="0.3">
      <c r="A219" s="87"/>
      <c r="B219" s="87"/>
      <c r="C219" s="87"/>
      <c r="D219" s="88"/>
      <c r="E219" s="87"/>
      <c r="F219" s="89"/>
    </row>
    <row r="220" spans="1:7" x14ac:dyDescent="0.3">
      <c r="A220" s="87"/>
      <c r="B220" s="87"/>
      <c r="C220" s="87"/>
      <c r="D220" s="88"/>
      <c r="E220" s="87"/>
      <c r="F220" s="89"/>
    </row>
    <row r="221" spans="1:7" x14ac:dyDescent="0.3">
      <c r="A221" s="87"/>
      <c r="B221" s="87"/>
      <c r="C221" s="87"/>
      <c r="D221" s="88"/>
      <c r="E221" s="87"/>
      <c r="F221" s="89"/>
    </row>
    <row r="222" spans="1:7" x14ac:dyDescent="0.3">
      <c r="A222" s="87"/>
      <c r="B222" s="87"/>
      <c r="C222" s="87"/>
      <c r="D222" s="88"/>
      <c r="E222" s="87"/>
      <c r="F222" s="89"/>
    </row>
    <row r="223" spans="1:7" x14ac:dyDescent="0.3">
      <c r="A223" s="87"/>
      <c r="B223" s="87"/>
      <c r="C223" s="87"/>
      <c r="D223" s="88"/>
      <c r="E223" s="87"/>
      <c r="F223" s="89"/>
    </row>
    <row r="224" spans="1:7" x14ac:dyDescent="0.3">
      <c r="A224" s="87"/>
      <c r="B224" s="87"/>
      <c r="C224" s="87"/>
      <c r="D224" s="88"/>
      <c r="E224" s="87"/>
      <c r="F224" s="89"/>
    </row>
    <row r="225" spans="1:6" x14ac:dyDescent="0.3">
      <c r="A225" s="87"/>
      <c r="B225" s="87"/>
      <c r="C225" s="87"/>
      <c r="D225" s="88"/>
      <c r="E225" s="87"/>
      <c r="F225" s="89"/>
    </row>
    <row r="226" spans="1:6" x14ac:dyDescent="0.3">
      <c r="A226" s="87"/>
      <c r="B226" s="87"/>
      <c r="C226" s="87"/>
      <c r="D226" s="88"/>
      <c r="E226" s="87"/>
      <c r="F226" s="89"/>
    </row>
    <row r="227" spans="1:6" x14ac:dyDescent="0.3">
      <c r="A227" s="87"/>
      <c r="B227" s="87"/>
      <c r="C227" s="87"/>
      <c r="D227" s="88"/>
      <c r="E227" s="87"/>
      <c r="F227" s="89"/>
    </row>
    <row r="228" spans="1:6" x14ac:dyDescent="0.3">
      <c r="A228" s="87"/>
      <c r="B228" s="87"/>
      <c r="C228" s="87"/>
      <c r="D228" s="88"/>
      <c r="E228" s="87"/>
      <c r="F228" s="89"/>
    </row>
    <row r="229" spans="1:6" x14ac:dyDescent="0.3">
      <c r="A229" s="87"/>
      <c r="B229" s="87"/>
      <c r="C229" s="87"/>
      <c r="D229" s="88"/>
      <c r="E229" s="87"/>
      <c r="F229" s="89"/>
    </row>
    <row r="230" spans="1:6" x14ac:dyDescent="0.3">
      <c r="A230" s="87"/>
      <c r="B230" s="87"/>
      <c r="C230" s="87"/>
      <c r="D230" s="88"/>
      <c r="E230" s="87"/>
      <c r="F230" s="89"/>
    </row>
    <row r="231" spans="1:6" x14ac:dyDescent="0.3">
      <c r="A231" s="87"/>
      <c r="B231" s="87"/>
      <c r="C231" s="87"/>
      <c r="D231" s="88"/>
      <c r="E231" s="87"/>
      <c r="F231" s="89"/>
    </row>
    <row r="232" spans="1:6" x14ac:dyDescent="0.3">
      <c r="A232" s="87"/>
      <c r="B232" s="87"/>
      <c r="C232" s="87"/>
      <c r="D232" s="88"/>
      <c r="E232" s="87"/>
      <c r="F232" s="89"/>
    </row>
    <row r="233" spans="1:6" x14ac:dyDescent="0.3">
      <c r="A233" s="87"/>
      <c r="B233" s="87"/>
      <c r="C233" s="87"/>
      <c r="D233" s="88"/>
      <c r="E233" s="87"/>
      <c r="F233" s="89"/>
    </row>
    <row r="234" spans="1:6" x14ac:dyDescent="0.3">
      <c r="A234" s="87"/>
      <c r="B234" s="87"/>
      <c r="C234" s="87"/>
      <c r="D234" s="88"/>
      <c r="E234" s="87"/>
      <c r="F234" s="89"/>
    </row>
    <row r="235" spans="1:6" x14ac:dyDescent="0.3">
      <c r="A235" s="87"/>
      <c r="B235" s="87"/>
      <c r="C235" s="87"/>
      <c r="D235" s="88"/>
      <c r="E235" s="87"/>
      <c r="F235" s="89"/>
    </row>
    <row r="236" spans="1:6" x14ac:dyDescent="0.3">
      <c r="A236" s="87"/>
      <c r="B236" s="87"/>
      <c r="C236" s="87"/>
      <c r="D236" s="88"/>
      <c r="E236" s="87"/>
      <c r="F236" s="89"/>
    </row>
    <row r="237" spans="1:6" x14ac:dyDescent="0.3">
      <c r="A237" s="87"/>
      <c r="B237" s="87"/>
      <c r="C237" s="87"/>
      <c r="D237" s="88"/>
      <c r="E237" s="87"/>
      <c r="F237" s="89"/>
    </row>
    <row r="238" spans="1:6" x14ac:dyDescent="0.3">
      <c r="A238" s="87"/>
      <c r="B238" s="87"/>
      <c r="C238" s="87"/>
      <c r="D238" s="88"/>
      <c r="E238" s="87"/>
      <c r="F238" s="89"/>
    </row>
    <row r="239" spans="1:6" x14ac:dyDescent="0.3">
      <c r="A239" s="87"/>
      <c r="B239" s="87"/>
      <c r="C239" s="87"/>
      <c r="D239" s="88"/>
      <c r="E239" s="87"/>
      <c r="F239" s="89"/>
    </row>
    <row r="240" spans="1:6" x14ac:dyDescent="0.3">
      <c r="A240" s="87"/>
      <c r="B240" s="87"/>
      <c r="C240" s="87"/>
      <c r="D240" s="88"/>
      <c r="E240" s="87"/>
      <c r="F240" s="89"/>
    </row>
    <row r="241" spans="1:6" x14ac:dyDescent="0.3">
      <c r="A241" s="87"/>
      <c r="B241" s="87"/>
      <c r="C241" s="87"/>
      <c r="D241" s="88"/>
      <c r="E241" s="87"/>
      <c r="F241" s="89"/>
    </row>
    <row r="242" spans="1:6" x14ac:dyDescent="0.3">
      <c r="A242" s="87"/>
      <c r="B242" s="87"/>
      <c r="C242" s="87"/>
      <c r="D242" s="88"/>
      <c r="E242" s="87"/>
      <c r="F242" s="89"/>
    </row>
    <row r="243" spans="1:6" x14ac:dyDescent="0.3">
      <c r="A243" s="87"/>
      <c r="B243" s="87"/>
      <c r="C243" s="87"/>
      <c r="D243" s="88"/>
      <c r="E243" s="87"/>
      <c r="F243" s="89"/>
    </row>
    <row r="244" spans="1:6" x14ac:dyDescent="0.3">
      <c r="A244" s="87"/>
      <c r="B244" s="87"/>
      <c r="C244" s="87"/>
      <c r="D244" s="88"/>
      <c r="E244" s="87"/>
      <c r="F244" s="89"/>
    </row>
    <row r="245" spans="1:6" x14ac:dyDescent="0.3">
      <c r="A245" s="87"/>
      <c r="B245" s="87"/>
      <c r="C245" s="87"/>
      <c r="D245" s="88"/>
      <c r="E245" s="87"/>
      <c r="F245" s="89"/>
    </row>
    <row r="246" spans="1:6" x14ac:dyDescent="0.3">
      <c r="A246" s="87"/>
      <c r="B246" s="87"/>
      <c r="C246" s="87"/>
      <c r="D246" s="88"/>
      <c r="E246" s="87"/>
      <c r="F246" s="89"/>
    </row>
    <row r="247" spans="1:6" x14ac:dyDescent="0.3">
      <c r="A247" s="87"/>
      <c r="B247" s="87"/>
      <c r="C247" s="87"/>
      <c r="D247" s="88"/>
      <c r="E247" s="87"/>
      <c r="F247" s="89"/>
    </row>
    <row r="248" spans="1:6" x14ac:dyDescent="0.3">
      <c r="A248" s="87"/>
      <c r="B248" s="87"/>
      <c r="C248" s="87"/>
      <c r="D248" s="88"/>
      <c r="E248" s="87"/>
      <c r="F248" s="89"/>
    </row>
    <row r="249" spans="1:6" x14ac:dyDescent="0.3">
      <c r="A249" s="87"/>
      <c r="B249" s="87"/>
      <c r="C249" s="87"/>
      <c r="D249" s="88"/>
      <c r="E249" s="87"/>
      <c r="F249" s="89"/>
    </row>
    <row r="250" spans="1:6" x14ac:dyDescent="0.3">
      <c r="A250" s="87"/>
      <c r="B250" s="87"/>
      <c r="C250" s="87"/>
      <c r="D250" s="88"/>
      <c r="E250" s="87"/>
      <c r="F250" s="89"/>
    </row>
    <row r="251" spans="1:6" x14ac:dyDescent="0.3">
      <c r="A251" s="87"/>
      <c r="B251" s="87"/>
      <c r="C251" s="87"/>
      <c r="D251" s="88"/>
      <c r="E251" s="87"/>
      <c r="F251" s="89"/>
    </row>
    <row r="252" spans="1:6" x14ac:dyDescent="0.3">
      <c r="A252" s="87"/>
      <c r="B252" s="87"/>
      <c r="C252" s="87"/>
      <c r="D252" s="88"/>
      <c r="E252" s="87"/>
      <c r="F252" s="89"/>
    </row>
    <row r="253" spans="1:6" x14ac:dyDescent="0.3">
      <c r="A253" s="87"/>
      <c r="B253" s="87"/>
      <c r="C253" s="87"/>
      <c r="D253" s="88"/>
      <c r="E253" s="87"/>
      <c r="F253" s="89"/>
    </row>
    <row r="254" spans="1:6" x14ac:dyDescent="0.3">
      <c r="A254" s="87"/>
      <c r="B254" s="87"/>
      <c r="C254" s="87"/>
      <c r="D254" s="88"/>
      <c r="E254" s="87"/>
      <c r="F254" s="89"/>
    </row>
    <row r="255" spans="1:6" x14ac:dyDescent="0.3">
      <c r="A255" s="87"/>
      <c r="B255" s="87"/>
      <c r="C255" s="87"/>
      <c r="D255" s="88"/>
      <c r="E255" s="87"/>
      <c r="F255" s="89"/>
    </row>
    <row r="256" spans="1:6" x14ac:dyDescent="0.3">
      <c r="A256" s="87"/>
      <c r="B256" s="87"/>
      <c r="C256" s="87"/>
      <c r="D256" s="88"/>
      <c r="E256" s="87"/>
      <c r="F256" s="89"/>
    </row>
    <row r="257" spans="1:6" x14ac:dyDescent="0.3">
      <c r="A257" s="87"/>
      <c r="B257" s="87"/>
      <c r="C257" s="87"/>
      <c r="D257" s="88"/>
      <c r="E257" s="87"/>
      <c r="F257" s="89"/>
    </row>
    <row r="258" spans="1:6" x14ac:dyDescent="0.3">
      <c r="A258" s="87"/>
      <c r="B258" s="87"/>
      <c r="C258" s="87"/>
      <c r="D258" s="88"/>
      <c r="E258" s="87"/>
      <c r="F258" s="89"/>
    </row>
    <row r="259" spans="1:6" x14ac:dyDescent="0.3">
      <c r="A259" s="87"/>
      <c r="B259" s="87"/>
      <c r="C259" s="87"/>
      <c r="D259" s="88"/>
      <c r="E259" s="87"/>
      <c r="F259" s="89"/>
    </row>
    <row r="260" spans="1:6" x14ac:dyDescent="0.3">
      <c r="A260" s="87"/>
      <c r="B260" s="87"/>
      <c r="C260" s="87"/>
      <c r="D260" s="88"/>
      <c r="E260" s="87"/>
      <c r="F260" s="89"/>
    </row>
    <row r="261" spans="1:6" x14ac:dyDescent="0.3">
      <c r="A261" s="87"/>
      <c r="B261" s="87"/>
      <c r="C261" s="87"/>
      <c r="D261" s="88"/>
      <c r="E261" s="87"/>
      <c r="F261" s="89"/>
    </row>
    <row r="262" spans="1:6" x14ac:dyDescent="0.3">
      <c r="A262" s="87"/>
      <c r="B262" s="87"/>
      <c r="C262" s="87"/>
      <c r="D262" s="88"/>
      <c r="E262" s="87"/>
      <c r="F262" s="89"/>
    </row>
    <row r="263" spans="1:6" x14ac:dyDescent="0.3">
      <c r="A263" s="87"/>
      <c r="B263" s="87"/>
      <c r="C263" s="87"/>
      <c r="D263" s="88"/>
      <c r="E263" s="87"/>
      <c r="F263" s="89"/>
    </row>
    <row r="264" spans="1:6" x14ac:dyDescent="0.3">
      <c r="A264" s="87"/>
      <c r="B264" s="87"/>
      <c r="C264" s="87"/>
      <c r="D264" s="88"/>
      <c r="E264" s="87"/>
      <c r="F264" s="89"/>
    </row>
    <row r="265" spans="1:6" x14ac:dyDescent="0.3">
      <c r="A265" s="87"/>
      <c r="B265" s="87"/>
      <c r="C265" s="87"/>
      <c r="D265" s="88"/>
      <c r="E265" s="87"/>
      <c r="F265" s="89"/>
    </row>
    <row r="266" spans="1:6" x14ac:dyDescent="0.3">
      <c r="A266" s="87"/>
      <c r="B266" s="87"/>
      <c r="C266" s="87"/>
      <c r="D266" s="88"/>
      <c r="E266" s="87"/>
      <c r="F266" s="89"/>
    </row>
    <row r="267" spans="1:6" x14ac:dyDescent="0.3">
      <c r="A267" s="87"/>
      <c r="B267" s="87"/>
      <c r="C267" s="87"/>
      <c r="D267" s="88"/>
      <c r="E267" s="87"/>
      <c r="F267" s="89"/>
    </row>
    <row r="268" spans="1:6" x14ac:dyDescent="0.3">
      <c r="A268" s="87"/>
      <c r="B268" s="87"/>
      <c r="C268" s="87"/>
      <c r="D268" s="88"/>
      <c r="E268" s="87"/>
      <c r="F268" s="89"/>
    </row>
    <row r="269" spans="1:6" x14ac:dyDescent="0.3">
      <c r="A269" s="87"/>
      <c r="B269" s="87"/>
      <c r="C269" s="87"/>
      <c r="D269" s="88"/>
      <c r="E269" s="87"/>
      <c r="F269" s="89"/>
    </row>
    <row r="270" spans="1:6" x14ac:dyDescent="0.3">
      <c r="A270" s="87"/>
      <c r="B270" s="87"/>
      <c r="C270" s="87"/>
      <c r="D270" s="88"/>
      <c r="E270" s="87"/>
      <c r="F270" s="89"/>
    </row>
    <row r="271" spans="1:6" x14ac:dyDescent="0.3">
      <c r="A271" s="87"/>
      <c r="B271" s="87"/>
      <c r="C271" s="87"/>
      <c r="D271" s="88"/>
      <c r="E271" s="87"/>
      <c r="F271" s="89"/>
    </row>
    <row r="272" spans="1:6" x14ac:dyDescent="0.3">
      <c r="A272" s="87"/>
      <c r="B272" s="87"/>
      <c r="C272" s="87"/>
      <c r="D272" s="88"/>
      <c r="E272" s="87"/>
      <c r="F272" s="89"/>
    </row>
    <row r="273" spans="1:6" x14ac:dyDescent="0.3">
      <c r="A273" s="87"/>
      <c r="B273" s="87"/>
      <c r="C273" s="87"/>
      <c r="D273" s="88"/>
      <c r="E273" s="87"/>
      <c r="F273" s="89"/>
    </row>
    <row r="274" spans="1:6" x14ac:dyDescent="0.3">
      <c r="A274" s="87"/>
      <c r="B274" s="87"/>
      <c r="C274" s="87"/>
      <c r="D274" s="88"/>
      <c r="E274" s="87"/>
      <c r="F274" s="89"/>
    </row>
    <row r="275" spans="1:6" x14ac:dyDescent="0.3">
      <c r="A275" s="87"/>
      <c r="B275" s="87"/>
      <c r="C275" s="87"/>
      <c r="D275" s="88"/>
      <c r="E275" s="87"/>
      <c r="F275" s="89"/>
    </row>
    <row r="276" spans="1:6" x14ac:dyDescent="0.3">
      <c r="A276" s="87"/>
      <c r="B276" s="87"/>
      <c r="C276" s="87"/>
      <c r="D276" s="88"/>
      <c r="E276" s="87"/>
      <c r="F276" s="89"/>
    </row>
    <row r="277" spans="1:6" x14ac:dyDescent="0.3">
      <c r="A277" s="87"/>
      <c r="B277" s="87"/>
      <c r="C277" s="87"/>
      <c r="D277" s="88"/>
      <c r="E277" s="87"/>
      <c r="F277" s="89"/>
    </row>
    <row r="278" spans="1:6" x14ac:dyDescent="0.3">
      <c r="A278" s="87"/>
      <c r="B278" s="87"/>
      <c r="C278" s="87"/>
      <c r="D278" s="88"/>
      <c r="E278" s="87"/>
      <c r="F278" s="89"/>
    </row>
    <row r="279" spans="1:6" x14ac:dyDescent="0.3">
      <c r="A279" s="87"/>
      <c r="B279" s="87"/>
      <c r="C279" s="87"/>
      <c r="D279" s="88"/>
      <c r="E279" s="87"/>
      <c r="F279" s="89"/>
    </row>
    <row r="280" spans="1:6" x14ac:dyDescent="0.3">
      <c r="A280" s="87"/>
      <c r="B280" s="87"/>
      <c r="C280" s="87"/>
      <c r="D280" s="88"/>
      <c r="E280" s="87"/>
      <c r="F280" s="89"/>
    </row>
    <row r="281" spans="1:6" x14ac:dyDescent="0.3">
      <c r="A281" s="87"/>
      <c r="B281" s="87"/>
      <c r="C281" s="87"/>
      <c r="D281" s="88"/>
      <c r="E281" s="87"/>
      <c r="F281" s="89"/>
    </row>
    <row r="282" spans="1:6" x14ac:dyDescent="0.3">
      <c r="A282" s="87"/>
      <c r="B282" s="87"/>
      <c r="C282" s="87"/>
      <c r="D282" s="88"/>
      <c r="E282" s="87"/>
      <c r="F282" s="89"/>
    </row>
    <row r="283" spans="1:6" x14ac:dyDescent="0.3">
      <c r="A283" s="87"/>
      <c r="B283" s="87"/>
      <c r="C283" s="87"/>
      <c r="D283" s="88"/>
      <c r="E283" s="87"/>
      <c r="F283" s="89"/>
    </row>
    <row r="284" spans="1:6" x14ac:dyDescent="0.3">
      <c r="A284" s="87"/>
      <c r="B284" s="87"/>
      <c r="C284" s="87"/>
      <c r="D284" s="88"/>
      <c r="E284" s="87"/>
      <c r="F284" s="89"/>
    </row>
    <row r="285" spans="1:6" x14ac:dyDescent="0.3">
      <c r="A285" s="87"/>
      <c r="B285" s="87"/>
      <c r="C285" s="87"/>
      <c r="D285" s="88"/>
      <c r="E285" s="87"/>
      <c r="F285" s="89"/>
    </row>
    <row r="286" spans="1:6" x14ac:dyDescent="0.3">
      <c r="A286" s="87"/>
      <c r="B286" s="87"/>
      <c r="C286" s="87"/>
      <c r="D286" s="88"/>
      <c r="E286" s="87"/>
      <c r="F286" s="89"/>
    </row>
    <row r="287" spans="1:6" x14ac:dyDescent="0.3">
      <c r="A287" s="87"/>
      <c r="B287" s="87"/>
      <c r="C287" s="87"/>
      <c r="D287" s="88"/>
      <c r="E287" s="87"/>
      <c r="F287" s="89"/>
    </row>
    <row r="288" spans="1:6" x14ac:dyDescent="0.3">
      <c r="A288" s="87"/>
      <c r="B288" s="87"/>
      <c r="C288" s="87"/>
      <c r="D288" s="88"/>
      <c r="E288" s="87"/>
      <c r="F288" s="89"/>
    </row>
    <row r="289" spans="1:6" x14ac:dyDescent="0.3">
      <c r="A289" s="87"/>
      <c r="B289" s="87"/>
      <c r="C289" s="87"/>
      <c r="D289" s="88"/>
      <c r="E289" s="87"/>
      <c r="F289" s="89"/>
    </row>
    <row r="290" spans="1:6" x14ac:dyDescent="0.3">
      <c r="A290" s="87"/>
      <c r="B290" s="87"/>
      <c r="C290" s="87"/>
      <c r="D290" s="88"/>
      <c r="E290" s="87"/>
      <c r="F290" s="89"/>
    </row>
    <row r="291" spans="1:6" x14ac:dyDescent="0.3">
      <c r="A291" s="87"/>
      <c r="B291" s="87"/>
      <c r="C291" s="87"/>
      <c r="D291" s="88"/>
      <c r="E291" s="87"/>
      <c r="F291" s="89"/>
    </row>
    <row r="292" spans="1:6" x14ac:dyDescent="0.3">
      <c r="A292" s="87"/>
      <c r="B292" s="87"/>
      <c r="C292" s="87"/>
      <c r="D292" s="88"/>
      <c r="E292" s="87"/>
      <c r="F292" s="89"/>
    </row>
    <row r="293" spans="1:6" x14ac:dyDescent="0.3">
      <c r="A293" s="87"/>
      <c r="B293" s="87"/>
      <c r="C293" s="87"/>
      <c r="D293" s="88"/>
      <c r="E293" s="87"/>
      <c r="F293" s="89"/>
    </row>
    <row r="294" spans="1:6" x14ac:dyDescent="0.3">
      <c r="A294" s="87"/>
      <c r="B294" s="87"/>
      <c r="C294" s="87"/>
      <c r="D294" s="88"/>
      <c r="E294" s="87"/>
      <c r="F294" s="89"/>
    </row>
    <row r="295" spans="1:6" x14ac:dyDescent="0.3">
      <c r="A295" s="87"/>
      <c r="B295" s="87"/>
      <c r="C295" s="87"/>
      <c r="D295" s="88"/>
      <c r="E295" s="87"/>
      <c r="F295" s="89"/>
    </row>
    <row r="296" spans="1:6" x14ac:dyDescent="0.3">
      <c r="A296" s="87"/>
      <c r="B296" s="87"/>
      <c r="C296" s="87"/>
      <c r="D296" s="88"/>
      <c r="E296" s="87"/>
      <c r="F296" s="89"/>
    </row>
    <row r="297" spans="1:6" x14ac:dyDescent="0.3">
      <c r="A297" s="87"/>
      <c r="B297" s="87"/>
      <c r="C297" s="87"/>
      <c r="D297" s="88"/>
      <c r="E297" s="87"/>
      <c r="F297" s="89"/>
    </row>
    <row r="298" spans="1:6" x14ac:dyDescent="0.3">
      <c r="A298" s="87"/>
      <c r="B298" s="87"/>
      <c r="C298" s="87"/>
      <c r="D298" s="88"/>
      <c r="E298" s="87"/>
      <c r="F298" s="89"/>
    </row>
    <row r="299" spans="1:6" x14ac:dyDescent="0.3">
      <c r="A299" s="87"/>
      <c r="B299" s="87"/>
      <c r="C299" s="87"/>
      <c r="D299" s="88"/>
      <c r="E299" s="87"/>
      <c r="F299" s="89"/>
    </row>
  </sheetData>
  <sheetProtection algorithmName="SHA-512" hashValue="yCijU8EADl+y4YCBALfZZSvUTRw73Ht5ymLtQX9PVB+3yGauOiHMFpGE1Ha9NZ9cMl+N5nPR6dVCZ8EGGbnppQ==" saltValue="IU6repcQPCzBP6cMWsUOYQ==" spinCount="100000" sheet="1" objects="1" scenarios="1"/>
  <mergeCells count="4">
    <mergeCell ref="E4:F4"/>
    <mergeCell ref="B1:G1"/>
    <mergeCell ref="B2:G2"/>
    <mergeCell ref="B3:G3"/>
  </mergeCells>
  <phoneticPr fontId="0" type="noConversion"/>
  <conditionalFormatting sqref="A33:A126">
    <cfRule type="expression" dxfId="0" priority="1" stopIfTrue="1">
      <formula>"onluku( )=1"</formula>
    </cfRule>
  </conditionalFormatting>
  <dataValidations count="1">
    <dataValidation type="whole" allowBlank="1" showInputMessage="1" showErrorMessage="1" sqref="D33:D126">
      <formula1>0</formula1>
      <formula2>999</formula2>
    </dataValidation>
  </dataValidations>
  <pageMargins left="0.5" right="0.15" top="0.76" bottom="0.77" header="0.4921259845" footer="0.46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198"/>
  <sheetViews>
    <sheetView topLeftCell="A109" zoomScaleNormal="100" workbookViewId="0">
      <selection activeCell="B124" sqref="B124"/>
    </sheetView>
  </sheetViews>
  <sheetFormatPr defaultRowHeight="13.2" x14ac:dyDescent="0.25"/>
  <cols>
    <col min="1" max="1" width="13.5546875" style="105" customWidth="1"/>
    <col min="2" max="2" width="54" customWidth="1"/>
    <col min="3" max="3" width="9.33203125" style="117" bestFit="1" customWidth="1"/>
    <col min="4" max="25" width="9.109375" style="15"/>
  </cols>
  <sheetData>
    <row r="1" spans="1:4" ht="15.6" x14ac:dyDescent="0.3">
      <c r="A1" s="94" t="s">
        <v>47</v>
      </c>
      <c r="B1" s="29" t="s">
        <v>43</v>
      </c>
      <c r="C1" s="30" t="s">
        <v>42</v>
      </c>
    </row>
    <row r="2" spans="1:4" ht="16.2" thickBot="1" x14ac:dyDescent="0.35">
      <c r="A2" s="95">
        <v>0</v>
      </c>
      <c r="B2" s="31"/>
      <c r="C2" s="32">
        <v>0</v>
      </c>
    </row>
    <row r="3" spans="1:4" ht="15.6" x14ac:dyDescent="0.3">
      <c r="A3" s="96">
        <v>1</v>
      </c>
      <c r="B3" s="28" t="s">
        <v>55</v>
      </c>
      <c r="C3" s="106"/>
    </row>
    <row r="4" spans="1:4" ht="16.5" customHeight="1" x14ac:dyDescent="0.3">
      <c r="A4" s="97">
        <v>2</v>
      </c>
      <c r="B4" s="6" t="s">
        <v>51</v>
      </c>
      <c r="C4" s="107">
        <v>0.16</v>
      </c>
    </row>
    <row r="5" spans="1:4" ht="15.6" x14ac:dyDescent="0.3">
      <c r="A5" s="98">
        <v>3</v>
      </c>
      <c r="B5" s="6" t="s">
        <v>52</v>
      </c>
      <c r="C5" s="107">
        <v>0.21</v>
      </c>
    </row>
    <row r="6" spans="1:4" ht="15.6" x14ac:dyDescent="0.3">
      <c r="A6" s="97">
        <v>4</v>
      </c>
      <c r="B6" s="6" t="s">
        <v>53</v>
      </c>
      <c r="C6" s="107">
        <v>0.22</v>
      </c>
    </row>
    <row r="7" spans="1:4" ht="15.6" x14ac:dyDescent="0.3">
      <c r="A7" s="98">
        <v>5</v>
      </c>
      <c r="B7" s="6" t="s">
        <v>54</v>
      </c>
      <c r="C7" s="107">
        <v>0.32</v>
      </c>
    </row>
    <row r="8" spans="1:4" ht="15.6" x14ac:dyDescent="0.3">
      <c r="A8" s="97">
        <v>6</v>
      </c>
      <c r="B8" s="6" t="s">
        <v>56</v>
      </c>
      <c r="C8" s="107">
        <v>0.26</v>
      </c>
    </row>
    <row r="9" spans="1:4" ht="15.6" x14ac:dyDescent="0.3">
      <c r="A9" s="98">
        <v>7</v>
      </c>
      <c r="B9" s="6" t="s">
        <v>57</v>
      </c>
      <c r="C9" s="107">
        <v>0.34</v>
      </c>
    </row>
    <row r="10" spans="1:4" ht="15.6" x14ac:dyDescent="0.3">
      <c r="A10" s="97">
        <v>8</v>
      </c>
      <c r="B10" s="6" t="s">
        <v>58</v>
      </c>
      <c r="C10" s="107">
        <v>0.35</v>
      </c>
    </row>
    <row r="11" spans="1:4" ht="15.6" x14ac:dyDescent="0.3">
      <c r="A11" s="98">
        <v>9</v>
      </c>
      <c r="B11" s="6" t="s">
        <v>59</v>
      </c>
      <c r="C11" s="107">
        <v>0.52</v>
      </c>
      <c r="D11" s="16"/>
    </row>
    <row r="12" spans="1:4" ht="15.6" x14ac:dyDescent="0.3">
      <c r="A12" s="97"/>
      <c r="B12" s="5" t="s">
        <v>45</v>
      </c>
      <c r="C12" s="107"/>
    </row>
    <row r="13" spans="1:4" ht="15.6" x14ac:dyDescent="0.3">
      <c r="A13" s="98">
        <v>10</v>
      </c>
      <c r="B13" s="6" t="s">
        <v>0</v>
      </c>
      <c r="C13" s="107">
        <v>0.46</v>
      </c>
    </row>
    <row r="14" spans="1:4" ht="15.6" x14ac:dyDescent="0.3">
      <c r="A14" s="97">
        <v>11</v>
      </c>
      <c r="B14" s="6" t="s">
        <v>1</v>
      </c>
      <c r="C14" s="107">
        <v>0.54</v>
      </c>
    </row>
    <row r="15" spans="1:4" ht="15.6" x14ac:dyDescent="0.3">
      <c r="A15" s="98">
        <v>12</v>
      </c>
      <c r="B15" s="6" t="s">
        <v>2</v>
      </c>
      <c r="C15" s="107">
        <v>0.63</v>
      </c>
    </row>
    <row r="16" spans="1:4" ht="15.6" x14ac:dyDescent="0.3">
      <c r="A16" s="97">
        <v>13</v>
      </c>
      <c r="B16" s="6" t="s">
        <v>100</v>
      </c>
      <c r="C16" s="107">
        <v>0.63</v>
      </c>
    </row>
    <row r="17" spans="1:10" ht="15.6" x14ac:dyDescent="0.3">
      <c r="A17" s="98">
        <v>14</v>
      </c>
      <c r="B17" s="6" t="s">
        <v>3</v>
      </c>
      <c r="C17" s="107">
        <v>0.75</v>
      </c>
    </row>
    <row r="18" spans="1:10" ht="15.6" x14ac:dyDescent="0.3">
      <c r="A18" s="97">
        <v>15</v>
      </c>
      <c r="B18" s="5" t="s">
        <v>44</v>
      </c>
      <c r="C18" s="107"/>
    </row>
    <row r="19" spans="1:10" ht="15.6" x14ac:dyDescent="0.3">
      <c r="A19" s="97"/>
      <c r="B19" s="6"/>
      <c r="C19" s="107"/>
    </row>
    <row r="20" spans="1:10" ht="15.6" x14ac:dyDescent="0.3">
      <c r="A20" s="97">
        <f>A18+1</f>
        <v>16</v>
      </c>
      <c r="B20" s="6" t="s">
        <v>135</v>
      </c>
      <c r="C20" s="107">
        <v>0.78</v>
      </c>
    </row>
    <row r="21" spans="1:10" ht="15.6" x14ac:dyDescent="0.3">
      <c r="A21" s="97">
        <f t="shared" ref="A21:A79" si="0">A20+1</f>
        <v>17</v>
      </c>
      <c r="B21" s="6" t="s">
        <v>4</v>
      </c>
      <c r="C21" s="107">
        <v>0.88</v>
      </c>
    </row>
    <row r="22" spans="1:10" ht="15.6" x14ac:dyDescent="0.3">
      <c r="A22" s="97"/>
      <c r="B22" s="6"/>
      <c r="C22" s="107"/>
    </row>
    <row r="23" spans="1:10" ht="15.6" x14ac:dyDescent="0.3">
      <c r="A23" s="97"/>
      <c r="B23" s="5" t="s">
        <v>129</v>
      </c>
      <c r="C23" s="107"/>
    </row>
    <row r="24" spans="1:10" ht="15.6" x14ac:dyDescent="0.3">
      <c r="A24" s="97">
        <v>18</v>
      </c>
      <c r="B24" s="6" t="s">
        <v>130</v>
      </c>
      <c r="C24" s="107">
        <v>1.96</v>
      </c>
    </row>
    <row r="25" spans="1:10" ht="15.6" x14ac:dyDescent="0.3">
      <c r="A25" s="97">
        <v>19</v>
      </c>
      <c r="B25" s="6" t="s">
        <v>131</v>
      </c>
      <c r="C25" s="107">
        <v>0.64</v>
      </c>
    </row>
    <row r="26" spans="1:10" ht="15.6" x14ac:dyDescent="0.3">
      <c r="A26" s="97">
        <v>20</v>
      </c>
      <c r="B26" s="6" t="s">
        <v>132</v>
      </c>
      <c r="C26" s="107">
        <v>2.1800000000000002</v>
      </c>
    </row>
    <row r="27" spans="1:10" ht="15.6" x14ac:dyDescent="0.3">
      <c r="A27" s="97"/>
      <c r="B27" s="6"/>
      <c r="C27" s="107"/>
    </row>
    <row r="28" spans="1:10" ht="15.6" x14ac:dyDescent="0.3">
      <c r="A28" s="97"/>
      <c r="B28" s="7" t="s">
        <v>101</v>
      </c>
      <c r="C28" s="8"/>
      <c r="G28" s="17"/>
      <c r="H28" s="17"/>
      <c r="I28" s="17"/>
      <c r="J28" s="17"/>
    </row>
    <row r="29" spans="1:10" ht="15.6" x14ac:dyDescent="0.3">
      <c r="A29" s="97">
        <v>21</v>
      </c>
      <c r="B29" s="9" t="s">
        <v>102</v>
      </c>
      <c r="C29" s="107">
        <v>2.16</v>
      </c>
      <c r="G29" s="18"/>
      <c r="H29" s="18"/>
      <c r="I29" s="19"/>
      <c r="J29" s="18"/>
    </row>
    <row r="30" spans="1:10" ht="15.6" x14ac:dyDescent="0.3">
      <c r="A30" s="97">
        <v>22</v>
      </c>
      <c r="B30" s="9" t="s">
        <v>103</v>
      </c>
      <c r="C30" s="107">
        <v>1.51</v>
      </c>
      <c r="G30" s="18"/>
      <c r="H30" s="18"/>
      <c r="I30" s="19"/>
      <c r="J30" s="18"/>
    </row>
    <row r="31" spans="1:10" ht="15.6" x14ac:dyDescent="0.3">
      <c r="A31" s="97"/>
      <c r="B31" s="5" t="s">
        <v>5</v>
      </c>
      <c r="C31" s="107"/>
    </row>
    <row r="32" spans="1:10" ht="15.6" x14ac:dyDescent="0.3">
      <c r="A32" s="97">
        <v>23</v>
      </c>
      <c r="B32" s="6" t="s">
        <v>137</v>
      </c>
      <c r="C32" s="107">
        <v>0.45</v>
      </c>
    </row>
    <row r="33" spans="1:3" ht="15.6" x14ac:dyDescent="0.3">
      <c r="A33" s="97">
        <v>24</v>
      </c>
      <c r="B33" s="6" t="s">
        <v>136</v>
      </c>
      <c r="C33" s="107">
        <v>0.56999999999999995</v>
      </c>
    </row>
    <row r="34" spans="1:3" ht="15.6" x14ac:dyDescent="0.3">
      <c r="A34" s="97">
        <v>25</v>
      </c>
      <c r="B34" s="134" t="s">
        <v>138</v>
      </c>
      <c r="C34" s="107">
        <v>0.44</v>
      </c>
    </row>
    <row r="35" spans="1:3" ht="15.6" x14ac:dyDescent="0.3">
      <c r="A35" s="97">
        <v>26</v>
      </c>
      <c r="B35" s="6" t="s">
        <v>6</v>
      </c>
      <c r="C35" s="107">
        <v>0.13</v>
      </c>
    </row>
    <row r="36" spans="1:3" ht="15.6" x14ac:dyDescent="0.3">
      <c r="A36" s="97"/>
      <c r="B36" s="5" t="s">
        <v>7</v>
      </c>
      <c r="C36" s="107"/>
    </row>
    <row r="37" spans="1:3" ht="15.6" x14ac:dyDescent="0.3">
      <c r="A37" s="97">
        <v>27</v>
      </c>
      <c r="B37" s="6" t="s">
        <v>8</v>
      </c>
      <c r="C37" s="107">
        <v>0.14000000000000001</v>
      </c>
    </row>
    <row r="38" spans="1:3" ht="15.6" x14ac:dyDescent="0.3">
      <c r="A38" s="97"/>
      <c r="B38" s="5" t="s">
        <v>9</v>
      </c>
      <c r="C38" s="107"/>
    </row>
    <row r="39" spans="1:3" ht="15.6" x14ac:dyDescent="0.3">
      <c r="A39" s="97"/>
      <c r="B39" s="6" t="s">
        <v>60</v>
      </c>
      <c r="C39" s="107"/>
    </row>
    <row r="40" spans="1:3" ht="15.6" x14ac:dyDescent="0.3">
      <c r="A40" s="97"/>
      <c r="B40" s="6" t="s">
        <v>61</v>
      </c>
      <c r="C40" s="107"/>
    </row>
    <row r="41" spans="1:3" ht="15.6" x14ac:dyDescent="0.3">
      <c r="A41" s="97"/>
      <c r="B41" s="6" t="s">
        <v>140</v>
      </c>
      <c r="C41" s="107"/>
    </row>
    <row r="42" spans="1:3" ht="15.6" x14ac:dyDescent="0.3">
      <c r="A42" s="97"/>
      <c r="B42" s="6" t="s">
        <v>141</v>
      </c>
      <c r="C42" s="107"/>
    </row>
    <row r="43" spans="1:3" ht="15.6" x14ac:dyDescent="0.3">
      <c r="A43" s="97"/>
      <c r="B43" s="5" t="s">
        <v>10</v>
      </c>
      <c r="C43" s="107"/>
    </row>
    <row r="44" spans="1:3" ht="15.6" x14ac:dyDescent="0.3">
      <c r="A44" s="97"/>
      <c r="B44" s="6" t="s">
        <v>11</v>
      </c>
      <c r="C44" s="107"/>
    </row>
    <row r="45" spans="1:3" ht="15.6" x14ac:dyDescent="0.3">
      <c r="A45" s="97"/>
      <c r="B45" s="6" t="s">
        <v>12</v>
      </c>
      <c r="C45" s="107"/>
    </row>
    <row r="46" spans="1:3" ht="15.6" x14ac:dyDescent="0.3">
      <c r="A46" s="97"/>
      <c r="B46" s="6" t="s">
        <v>62</v>
      </c>
      <c r="C46" s="107"/>
    </row>
    <row r="47" spans="1:3" ht="15.6" x14ac:dyDescent="0.3">
      <c r="A47" s="97"/>
      <c r="B47" s="6" t="s">
        <v>64</v>
      </c>
      <c r="C47" s="107"/>
    </row>
    <row r="48" spans="1:3" ht="15.6" x14ac:dyDescent="0.3">
      <c r="A48" s="97"/>
      <c r="B48" s="6" t="s">
        <v>63</v>
      </c>
      <c r="C48" s="107"/>
    </row>
    <row r="49" spans="1:5" ht="15.6" x14ac:dyDescent="0.3">
      <c r="A49" s="97"/>
      <c r="B49" s="5" t="s">
        <v>13</v>
      </c>
      <c r="C49" s="107"/>
    </row>
    <row r="50" spans="1:5" ht="15.6" x14ac:dyDescent="0.3">
      <c r="A50" s="97">
        <v>28</v>
      </c>
      <c r="B50" s="6" t="s">
        <v>14</v>
      </c>
      <c r="C50" s="107">
        <v>0.79</v>
      </c>
    </row>
    <row r="51" spans="1:5" ht="15.6" x14ac:dyDescent="0.3">
      <c r="A51" s="97">
        <f t="shared" si="0"/>
        <v>29</v>
      </c>
      <c r="B51" s="6" t="s">
        <v>15</v>
      </c>
      <c r="C51" s="107">
        <v>1.3</v>
      </c>
    </row>
    <row r="52" spans="1:5" ht="15.6" x14ac:dyDescent="0.3">
      <c r="A52" s="97">
        <f t="shared" si="0"/>
        <v>30</v>
      </c>
      <c r="B52" s="6" t="s">
        <v>104</v>
      </c>
      <c r="C52" s="107">
        <v>1.74</v>
      </c>
    </row>
    <row r="53" spans="1:5" ht="15.6" x14ac:dyDescent="0.3">
      <c r="A53" s="97"/>
      <c r="B53" s="5" t="s">
        <v>16</v>
      </c>
      <c r="C53" s="107"/>
    </row>
    <row r="54" spans="1:5" ht="15.6" x14ac:dyDescent="0.3">
      <c r="A54" s="97">
        <v>31</v>
      </c>
      <c r="B54" s="6" t="s">
        <v>76</v>
      </c>
      <c r="C54" s="107">
        <v>4.12</v>
      </c>
    </row>
    <row r="55" spans="1:5" ht="15.6" x14ac:dyDescent="0.3">
      <c r="A55" s="97"/>
      <c r="B55" s="6" t="s">
        <v>77</v>
      </c>
      <c r="C55" s="107"/>
    </row>
    <row r="56" spans="1:5" ht="15.6" x14ac:dyDescent="0.3">
      <c r="A56" s="97">
        <v>32</v>
      </c>
      <c r="B56" s="6" t="s">
        <v>139</v>
      </c>
      <c r="C56" s="107">
        <v>4.45</v>
      </c>
    </row>
    <row r="57" spans="1:5" ht="15.6" x14ac:dyDescent="0.3">
      <c r="A57" s="97"/>
      <c r="B57" s="5" t="s">
        <v>17</v>
      </c>
      <c r="C57" s="107"/>
    </row>
    <row r="58" spans="1:5" ht="15.6" x14ac:dyDescent="0.3">
      <c r="A58" s="97">
        <v>33</v>
      </c>
      <c r="B58" s="6" t="s">
        <v>18</v>
      </c>
      <c r="C58" s="107">
        <v>0.22</v>
      </c>
    </row>
    <row r="59" spans="1:5" ht="15.6" x14ac:dyDescent="0.3">
      <c r="A59" s="97">
        <f t="shared" si="0"/>
        <v>34</v>
      </c>
      <c r="B59" s="6" t="s">
        <v>19</v>
      </c>
      <c r="C59" s="107">
        <v>0.25</v>
      </c>
    </row>
    <row r="60" spans="1:5" ht="15.6" x14ac:dyDescent="0.3">
      <c r="A60" s="97">
        <f t="shared" si="0"/>
        <v>35</v>
      </c>
      <c r="B60" s="6" t="s">
        <v>20</v>
      </c>
      <c r="C60" s="107">
        <v>0.27</v>
      </c>
    </row>
    <row r="61" spans="1:5" ht="15.6" x14ac:dyDescent="0.3">
      <c r="A61" s="97"/>
      <c r="B61" s="5" t="s">
        <v>21</v>
      </c>
      <c r="C61" s="107"/>
      <c r="E61" s="15">
        <f>(1+E62)*C62</f>
        <v>0.16500000000000001</v>
      </c>
    </row>
    <row r="62" spans="1:5" ht="15.6" x14ac:dyDescent="0.3">
      <c r="A62" s="97">
        <v>36</v>
      </c>
      <c r="B62" s="6" t="s">
        <v>65</v>
      </c>
      <c r="C62" s="107">
        <v>0.15</v>
      </c>
      <c r="E62" s="20">
        <v>0.1</v>
      </c>
    </row>
    <row r="63" spans="1:5" ht="15.6" x14ac:dyDescent="0.3">
      <c r="A63" s="97"/>
      <c r="B63" s="6" t="s">
        <v>78</v>
      </c>
      <c r="C63" s="107"/>
    </row>
    <row r="64" spans="1:5" ht="15.6" x14ac:dyDescent="0.3">
      <c r="A64" s="97"/>
      <c r="B64" s="5" t="s">
        <v>22</v>
      </c>
      <c r="C64" s="107"/>
    </row>
    <row r="65" spans="1:25" s="4" customFormat="1" ht="15.6" x14ac:dyDescent="0.3">
      <c r="A65" s="97">
        <v>37</v>
      </c>
      <c r="B65" s="6" t="s">
        <v>23</v>
      </c>
      <c r="C65" s="107">
        <v>0.2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5.6" x14ac:dyDescent="0.3">
      <c r="A66" s="97"/>
      <c r="B66" s="5" t="s">
        <v>24</v>
      </c>
      <c r="C66" s="107"/>
    </row>
    <row r="67" spans="1:25" ht="15.6" x14ac:dyDescent="0.3">
      <c r="A67" s="97">
        <v>38</v>
      </c>
      <c r="B67" s="6" t="s">
        <v>66</v>
      </c>
      <c r="C67" s="107">
        <v>0.28999999999999998</v>
      </c>
    </row>
    <row r="68" spans="1:25" ht="15.6" x14ac:dyDescent="0.3">
      <c r="A68" s="97">
        <v>39</v>
      </c>
      <c r="B68" s="6" t="s">
        <v>142</v>
      </c>
      <c r="C68" s="107">
        <v>0.3</v>
      </c>
    </row>
    <row r="69" spans="1:25" ht="15.6" x14ac:dyDescent="0.3">
      <c r="A69" s="97"/>
      <c r="B69" s="5" t="s">
        <v>25</v>
      </c>
      <c r="C69" s="107"/>
    </row>
    <row r="70" spans="1:25" ht="15.6" x14ac:dyDescent="0.3">
      <c r="A70" s="97">
        <v>40</v>
      </c>
      <c r="B70" s="6" t="s">
        <v>26</v>
      </c>
      <c r="C70" s="107">
        <v>7.54</v>
      </c>
    </row>
    <row r="71" spans="1:25" ht="15.6" x14ac:dyDescent="0.3">
      <c r="A71" s="97">
        <f t="shared" si="0"/>
        <v>41</v>
      </c>
      <c r="B71" s="6" t="s">
        <v>27</v>
      </c>
      <c r="C71" s="107">
        <v>4.24</v>
      </c>
    </row>
    <row r="72" spans="1:25" ht="15.6" x14ac:dyDescent="0.3">
      <c r="A72" s="97">
        <f t="shared" si="0"/>
        <v>42</v>
      </c>
      <c r="B72" s="6" t="s">
        <v>28</v>
      </c>
      <c r="C72" s="107">
        <v>2.13</v>
      </c>
    </row>
    <row r="73" spans="1:25" ht="15.6" x14ac:dyDescent="0.3">
      <c r="A73" s="97"/>
      <c r="B73" s="5" t="s">
        <v>29</v>
      </c>
      <c r="C73" s="107"/>
    </row>
    <row r="74" spans="1:25" ht="15.6" x14ac:dyDescent="0.3">
      <c r="A74" s="97">
        <f>A72+1</f>
        <v>43</v>
      </c>
      <c r="B74" s="6" t="s">
        <v>30</v>
      </c>
      <c r="C74" s="107">
        <v>0.35</v>
      </c>
    </row>
    <row r="75" spans="1:25" ht="15.6" x14ac:dyDescent="0.3">
      <c r="A75" s="97"/>
      <c r="B75" s="5" t="s">
        <v>31</v>
      </c>
      <c r="C75" s="107"/>
    </row>
    <row r="76" spans="1:25" ht="15.6" x14ac:dyDescent="0.3">
      <c r="A76" s="97">
        <v>44</v>
      </c>
      <c r="B76" s="6" t="s">
        <v>112</v>
      </c>
      <c r="C76" s="107">
        <v>0.33</v>
      </c>
    </row>
    <row r="77" spans="1:25" ht="15.6" x14ac:dyDescent="0.3">
      <c r="A77" s="97">
        <f t="shared" si="0"/>
        <v>45</v>
      </c>
      <c r="B77" s="6" t="s">
        <v>113</v>
      </c>
      <c r="C77" s="107">
        <v>0.51</v>
      </c>
    </row>
    <row r="78" spans="1:25" ht="15.6" x14ac:dyDescent="0.3">
      <c r="A78" s="97">
        <f t="shared" si="0"/>
        <v>46</v>
      </c>
      <c r="B78" s="6" t="s">
        <v>114</v>
      </c>
      <c r="C78" s="107">
        <v>0.65</v>
      </c>
    </row>
    <row r="79" spans="1:25" ht="15.6" x14ac:dyDescent="0.3">
      <c r="A79" s="97">
        <f t="shared" si="0"/>
        <v>47</v>
      </c>
      <c r="B79" s="6" t="s">
        <v>134</v>
      </c>
      <c r="C79" s="107">
        <v>0.98</v>
      </c>
    </row>
    <row r="80" spans="1:25" ht="15.6" x14ac:dyDescent="0.3">
      <c r="A80" s="97">
        <f t="shared" ref="A80:A121" si="1">A79+1</f>
        <v>48</v>
      </c>
      <c r="B80" s="6" t="s">
        <v>32</v>
      </c>
      <c r="C80" s="107">
        <v>0.47</v>
      </c>
    </row>
    <row r="81" spans="1:3" ht="15.6" x14ac:dyDescent="0.3">
      <c r="A81" s="97"/>
      <c r="B81" s="5" t="s">
        <v>33</v>
      </c>
      <c r="C81" s="107"/>
    </row>
    <row r="82" spans="1:3" ht="15.6" x14ac:dyDescent="0.3">
      <c r="A82" s="97">
        <v>49</v>
      </c>
      <c r="B82" s="6" t="s">
        <v>112</v>
      </c>
      <c r="C82" s="107">
        <v>0.14000000000000001</v>
      </c>
    </row>
    <row r="83" spans="1:3" ht="15.6" x14ac:dyDescent="0.3">
      <c r="A83" s="97">
        <f>A82+1</f>
        <v>50</v>
      </c>
      <c r="B83" s="6" t="s">
        <v>113</v>
      </c>
      <c r="C83" s="107">
        <v>0.2</v>
      </c>
    </row>
    <row r="84" spans="1:3" ht="15.6" x14ac:dyDescent="0.3">
      <c r="A84" s="97">
        <f>A83+1</f>
        <v>51</v>
      </c>
      <c r="B84" s="6" t="s">
        <v>114</v>
      </c>
      <c r="C84" s="107">
        <v>0.43</v>
      </c>
    </row>
    <row r="85" spans="1:3" ht="15.6" x14ac:dyDescent="0.3">
      <c r="A85" s="97">
        <v>52</v>
      </c>
      <c r="B85" s="6" t="s">
        <v>133</v>
      </c>
      <c r="C85" s="107">
        <v>0.56999999999999995</v>
      </c>
    </row>
    <row r="86" spans="1:3" ht="15.6" x14ac:dyDescent="0.3">
      <c r="A86" s="97">
        <v>53</v>
      </c>
      <c r="B86" s="6" t="s">
        <v>79</v>
      </c>
      <c r="C86" s="107">
        <v>4.55</v>
      </c>
    </row>
    <row r="87" spans="1:3" ht="15.6" x14ac:dyDescent="0.3">
      <c r="A87" s="97"/>
      <c r="B87" s="5" t="s">
        <v>115</v>
      </c>
      <c r="C87" s="107"/>
    </row>
    <row r="88" spans="1:3" ht="15.6" x14ac:dyDescent="0.3">
      <c r="A88" s="97">
        <v>54</v>
      </c>
      <c r="B88" s="6" t="s">
        <v>80</v>
      </c>
      <c r="C88" s="107">
        <v>0.7</v>
      </c>
    </row>
    <row r="89" spans="1:3" ht="15.6" x14ac:dyDescent="0.3">
      <c r="A89" s="97">
        <f>A88+1</f>
        <v>55</v>
      </c>
      <c r="B89" s="6" t="s">
        <v>116</v>
      </c>
      <c r="C89" s="107">
        <v>0.77</v>
      </c>
    </row>
    <row r="90" spans="1:3" ht="15.6" x14ac:dyDescent="0.3">
      <c r="A90" s="97">
        <v>56</v>
      </c>
      <c r="B90" s="6" t="s">
        <v>144</v>
      </c>
      <c r="C90" s="107">
        <v>3</v>
      </c>
    </row>
    <row r="91" spans="1:3" ht="15.6" x14ac:dyDescent="0.3">
      <c r="A91" s="97">
        <v>57</v>
      </c>
      <c r="B91" s="6" t="s">
        <v>34</v>
      </c>
      <c r="C91" s="107">
        <v>1.08</v>
      </c>
    </row>
    <row r="92" spans="1:3" ht="15.6" x14ac:dyDescent="0.3">
      <c r="A92" s="97">
        <f t="shared" ref="A92:A95" si="2">A91+1</f>
        <v>58</v>
      </c>
      <c r="B92" s="6" t="s">
        <v>116</v>
      </c>
      <c r="C92" s="107">
        <v>1.18</v>
      </c>
    </row>
    <row r="93" spans="1:3" ht="15.6" x14ac:dyDescent="0.3">
      <c r="A93" s="97">
        <f t="shared" si="2"/>
        <v>59</v>
      </c>
      <c r="B93" s="6" t="s">
        <v>35</v>
      </c>
      <c r="C93" s="107">
        <v>1.64</v>
      </c>
    </row>
    <row r="94" spans="1:3" ht="15.6" x14ac:dyDescent="0.3">
      <c r="A94" s="97">
        <f t="shared" si="2"/>
        <v>60</v>
      </c>
      <c r="B94" s="6" t="s">
        <v>116</v>
      </c>
      <c r="C94" s="107">
        <v>1.8</v>
      </c>
    </row>
    <row r="95" spans="1:3" ht="15.6" x14ac:dyDescent="0.3">
      <c r="A95" s="97">
        <f t="shared" si="2"/>
        <v>61</v>
      </c>
      <c r="B95" s="6" t="s">
        <v>36</v>
      </c>
      <c r="C95" s="107">
        <v>0.13</v>
      </c>
    </row>
    <row r="96" spans="1:3" ht="15.6" x14ac:dyDescent="0.3">
      <c r="A96" s="130"/>
      <c r="B96" s="131"/>
      <c r="C96" s="132"/>
    </row>
    <row r="97" spans="1:8" ht="15.6" x14ac:dyDescent="0.3">
      <c r="A97" s="97"/>
      <c r="B97" s="5" t="s">
        <v>119</v>
      </c>
      <c r="C97" s="107"/>
    </row>
    <row r="98" spans="1:8" ht="15.6" x14ac:dyDescent="0.3">
      <c r="A98" s="97">
        <v>62</v>
      </c>
      <c r="B98" s="6" t="s">
        <v>117</v>
      </c>
      <c r="C98" s="107">
        <v>1.65</v>
      </c>
    </row>
    <row r="99" spans="1:8" ht="15.6" x14ac:dyDescent="0.3">
      <c r="A99" s="97">
        <f t="shared" si="1"/>
        <v>63</v>
      </c>
      <c r="B99" s="6" t="s">
        <v>118</v>
      </c>
      <c r="C99" s="107">
        <v>1.88</v>
      </c>
    </row>
    <row r="100" spans="1:8" ht="15.6" x14ac:dyDescent="0.3">
      <c r="A100" s="97">
        <f t="shared" si="1"/>
        <v>64</v>
      </c>
      <c r="B100" s="6" t="s">
        <v>107</v>
      </c>
      <c r="C100" s="107">
        <v>1.1599999999999999</v>
      </c>
    </row>
    <row r="101" spans="1:8" ht="15.6" x14ac:dyDescent="0.3">
      <c r="A101" s="97">
        <f>A100+1</f>
        <v>65</v>
      </c>
      <c r="B101" s="6" t="s">
        <v>108</v>
      </c>
      <c r="C101" s="107">
        <v>1.1599999999999999</v>
      </c>
    </row>
    <row r="102" spans="1:8" ht="15.6" x14ac:dyDescent="0.3">
      <c r="A102" s="97"/>
      <c r="B102" s="6" t="s">
        <v>109</v>
      </c>
      <c r="C102" s="107"/>
    </row>
    <row r="103" spans="1:8" ht="15.6" x14ac:dyDescent="0.3">
      <c r="A103" s="97"/>
      <c r="B103" s="6"/>
      <c r="C103" s="107"/>
    </row>
    <row r="104" spans="1:8" ht="15.6" x14ac:dyDescent="0.3">
      <c r="A104" s="97"/>
      <c r="B104" s="5" t="s">
        <v>111</v>
      </c>
      <c r="C104" s="107"/>
    </row>
    <row r="105" spans="1:8" ht="15.6" x14ac:dyDescent="0.3">
      <c r="A105" s="97">
        <v>66</v>
      </c>
      <c r="B105" s="6" t="s">
        <v>143</v>
      </c>
      <c r="C105" s="107">
        <v>0.38</v>
      </c>
    </row>
    <row r="106" spans="1:8" ht="15.6" x14ac:dyDescent="0.3">
      <c r="A106" s="97">
        <f t="shared" si="1"/>
        <v>67</v>
      </c>
      <c r="B106" s="6" t="s">
        <v>105</v>
      </c>
      <c r="C106" s="107">
        <v>2.2999999999999998</v>
      </c>
    </row>
    <row r="107" spans="1:8" ht="16.2" thickBot="1" x14ac:dyDescent="0.35">
      <c r="A107" s="130"/>
      <c r="B107" s="133"/>
      <c r="C107" s="132"/>
    </row>
    <row r="108" spans="1:8" ht="16.2" thickBot="1" x14ac:dyDescent="0.35">
      <c r="A108" s="97">
        <v>68</v>
      </c>
      <c r="B108" s="11" t="s">
        <v>106</v>
      </c>
      <c r="C108" s="108">
        <v>0.28000000000000003</v>
      </c>
      <c r="D108" s="21"/>
      <c r="E108" s="21"/>
      <c r="F108" s="21"/>
      <c r="G108" s="21"/>
      <c r="H108" s="22"/>
    </row>
    <row r="109" spans="1:8" ht="16.2" thickBot="1" x14ac:dyDescent="0.35">
      <c r="A109" s="97">
        <f t="shared" ref="A109" si="3">A108+1</f>
        <v>69</v>
      </c>
      <c r="B109" s="11" t="s">
        <v>120</v>
      </c>
      <c r="C109" s="109">
        <v>1.26</v>
      </c>
      <c r="D109" s="21"/>
      <c r="E109" s="21"/>
      <c r="F109" s="21"/>
      <c r="G109" s="21"/>
      <c r="H109" s="23"/>
    </row>
    <row r="110" spans="1:8" ht="15.6" x14ac:dyDescent="0.3">
      <c r="A110" s="97"/>
      <c r="B110" s="12" t="s">
        <v>122</v>
      </c>
      <c r="C110" s="110"/>
      <c r="D110" s="21"/>
      <c r="E110" s="21"/>
      <c r="F110" s="21"/>
      <c r="G110" s="21"/>
      <c r="H110" s="23"/>
    </row>
    <row r="111" spans="1:8" ht="15.6" x14ac:dyDescent="0.3">
      <c r="A111" s="97"/>
      <c r="B111" s="12" t="s">
        <v>121</v>
      </c>
      <c r="C111" s="110"/>
      <c r="D111" s="21"/>
      <c r="E111" s="21"/>
      <c r="F111" s="21"/>
      <c r="G111" s="21"/>
      <c r="H111" s="23"/>
    </row>
    <row r="112" spans="1:8" ht="15.6" x14ac:dyDescent="0.3">
      <c r="A112" s="97">
        <f>A109+1</f>
        <v>70</v>
      </c>
      <c r="B112" s="6" t="s">
        <v>37</v>
      </c>
      <c r="C112" s="107">
        <v>3.66</v>
      </c>
    </row>
    <row r="113" spans="1:3" ht="15.6" x14ac:dyDescent="0.3">
      <c r="A113" s="97"/>
      <c r="B113" s="5" t="s">
        <v>123</v>
      </c>
      <c r="C113" s="107"/>
    </row>
    <row r="114" spans="1:3" ht="15.6" x14ac:dyDescent="0.3">
      <c r="A114" s="97">
        <f>A112+1</f>
        <v>71</v>
      </c>
      <c r="B114" s="6" t="s">
        <v>67</v>
      </c>
      <c r="C114" s="107">
        <v>1.34</v>
      </c>
    </row>
    <row r="115" spans="1:3" ht="18.75" customHeight="1" x14ac:dyDescent="0.3">
      <c r="A115" s="97">
        <f t="shared" si="1"/>
        <v>72</v>
      </c>
      <c r="B115" s="6" t="s">
        <v>68</v>
      </c>
      <c r="C115" s="107">
        <v>0.89</v>
      </c>
    </row>
    <row r="116" spans="1:3" ht="18.75" customHeight="1" x14ac:dyDescent="0.3">
      <c r="A116" s="97">
        <f t="shared" si="1"/>
        <v>73</v>
      </c>
      <c r="B116" s="6" t="s">
        <v>69</v>
      </c>
      <c r="C116" s="107">
        <v>1.53</v>
      </c>
    </row>
    <row r="117" spans="1:3" ht="15.6" x14ac:dyDescent="0.3">
      <c r="A117" s="97">
        <f t="shared" si="1"/>
        <v>74</v>
      </c>
      <c r="B117" s="6" t="s">
        <v>110</v>
      </c>
      <c r="C117" s="107">
        <v>0.76</v>
      </c>
    </row>
    <row r="118" spans="1:3" ht="15.6" x14ac:dyDescent="0.3">
      <c r="A118" s="97">
        <f t="shared" si="1"/>
        <v>75</v>
      </c>
      <c r="B118" s="6" t="s">
        <v>127</v>
      </c>
      <c r="C118" s="107">
        <v>13.96</v>
      </c>
    </row>
    <row r="119" spans="1:3" ht="15.6" x14ac:dyDescent="0.3">
      <c r="A119" s="97">
        <f t="shared" si="1"/>
        <v>76</v>
      </c>
      <c r="B119" s="6" t="s">
        <v>124</v>
      </c>
      <c r="C119" s="107">
        <v>2.54</v>
      </c>
    </row>
    <row r="120" spans="1:3" ht="15.6" x14ac:dyDescent="0.3">
      <c r="A120" s="97">
        <f t="shared" si="1"/>
        <v>77</v>
      </c>
      <c r="B120" s="6" t="s">
        <v>125</v>
      </c>
      <c r="C120" s="107">
        <v>6.35</v>
      </c>
    </row>
    <row r="121" spans="1:3" ht="16.2" thickBot="1" x14ac:dyDescent="0.35">
      <c r="A121" s="99">
        <f t="shared" si="1"/>
        <v>78</v>
      </c>
      <c r="B121" s="10" t="s">
        <v>126</v>
      </c>
      <c r="C121" s="111">
        <v>3.81</v>
      </c>
    </row>
    <row r="122" spans="1:3" x14ac:dyDescent="0.25">
      <c r="A122" s="100"/>
      <c r="B122" s="26"/>
      <c r="C122" s="112"/>
    </row>
    <row r="123" spans="1:3" x14ac:dyDescent="0.25">
      <c r="A123" s="101" t="s">
        <v>97</v>
      </c>
      <c r="B123" s="25"/>
      <c r="C123" s="113"/>
    </row>
    <row r="124" spans="1:3" x14ac:dyDescent="0.25">
      <c r="A124" s="101">
        <v>1</v>
      </c>
      <c r="B124" s="25">
        <v>10.52</v>
      </c>
      <c r="C124" s="113"/>
    </row>
    <row r="125" spans="1:3" x14ac:dyDescent="0.25">
      <c r="A125" s="101">
        <v>2</v>
      </c>
      <c r="B125" s="25">
        <v>13.09</v>
      </c>
      <c r="C125" s="113"/>
    </row>
    <row r="126" spans="1:3" x14ac:dyDescent="0.25">
      <c r="A126" s="101">
        <v>3</v>
      </c>
      <c r="B126" s="25">
        <v>15.16</v>
      </c>
      <c r="C126" s="113"/>
    </row>
    <row r="127" spans="1:3" ht="13.8" thickBot="1" x14ac:dyDescent="0.3">
      <c r="A127" s="102">
        <v>4</v>
      </c>
      <c r="B127" s="27">
        <v>16.989999999999998</v>
      </c>
      <c r="C127" s="114"/>
    </row>
    <row r="128" spans="1:3" s="15" customFormat="1" x14ac:dyDescent="0.25">
      <c r="A128" s="103"/>
      <c r="B128" s="24"/>
      <c r="C128" s="115"/>
    </row>
    <row r="129" spans="1:3" s="15" customFormat="1" x14ac:dyDescent="0.25">
      <c r="A129" s="104"/>
      <c r="C129" s="116"/>
    </row>
    <row r="130" spans="1:3" s="15" customFormat="1" x14ac:dyDescent="0.25">
      <c r="A130" s="104"/>
      <c r="C130" s="116"/>
    </row>
    <row r="131" spans="1:3" s="15" customFormat="1" x14ac:dyDescent="0.25">
      <c r="A131" s="104"/>
      <c r="C131" s="116"/>
    </row>
    <row r="132" spans="1:3" s="15" customFormat="1" x14ac:dyDescent="0.25">
      <c r="A132" s="104"/>
      <c r="C132" s="116"/>
    </row>
    <row r="133" spans="1:3" s="15" customFormat="1" x14ac:dyDescent="0.25">
      <c r="A133" s="104"/>
      <c r="C133" s="116"/>
    </row>
    <row r="134" spans="1:3" s="15" customFormat="1" x14ac:dyDescent="0.25">
      <c r="A134" s="104"/>
      <c r="C134" s="116"/>
    </row>
    <row r="135" spans="1:3" s="15" customFormat="1" x14ac:dyDescent="0.25">
      <c r="A135" s="104"/>
      <c r="C135" s="116"/>
    </row>
    <row r="136" spans="1:3" s="15" customFormat="1" x14ac:dyDescent="0.25">
      <c r="A136" s="104"/>
      <c r="C136" s="116"/>
    </row>
    <row r="137" spans="1:3" s="15" customFormat="1" x14ac:dyDescent="0.25">
      <c r="A137" s="104"/>
      <c r="C137" s="116"/>
    </row>
    <row r="138" spans="1:3" s="15" customFormat="1" x14ac:dyDescent="0.25">
      <c r="A138" s="104"/>
      <c r="C138" s="116"/>
    </row>
    <row r="139" spans="1:3" s="15" customFormat="1" x14ac:dyDescent="0.25">
      <c r="A139" s="104"/>
      <c r="C139" s="116"/>
    </row>
    <row r="140" spans="1:3" s="15" customFormat="1" x14ac:dyDescent="0.25">
      <c r="A140" s="104"/>
      <c r="C140" s="116"/>
    </row>
    <row r="141" spans="1:3" s="15" customFormat="1" x14ac:dyDescent="0.25">
      <c r="A141" s="104"/>
      <c r="C141" s="116"/>
    </row>
    <row r="142" spans="1:3" s="15" customFormat="1" x14ac:dyDescent="0.25">
      <c r="A142" s="104"/>
      <c r="C142" s="116"/>
    </row>
    <row r="143" spans="1:3" s="15" customFormat="1" x14ac:dyDescent="0.25">
      <c r="A143" s="104"/>
      <c r="C143" s="116"/>
    </row>
    <row r="144" spans="1:3" s="15" customFormat="1" x14ac:dyDescent="0.25">
      <c r="A144" s="104"/>
      <c r="C144" s="116"/>
    </row>
    <row r="145" spans="1:3" s="15" customFormat="1" x14ac:dyDescent="0.25">
      <c r="A145" s="104"/>
      <c r="C145" s="116"/>
    </row>
    <row r="146" spans="1:3" s="15" customFormat="1" x14ac:dyDescent="0.25">
      <c r="A146" s="104"/>
      <c r="C146" s="116"/>
    </row>
    <row r="147" spans="1:3" s="15" customFormat="1" x14ac:dyDescent="0.25">
      <c r="A147" s="104"/>
      <c r="C147" s="116"/>
    </row>
    <row r="148" spans="1:3" s="15" customFormat="1" x14ac:dyDescent="0.25">
      <c r="A148" s="104"/>
      <c r="C148" s="116"/>
    </row>
    <row r="149" spans="1:3" s="15" customFormat="1" x14ac:dyDescent="0.25">
      <c r="A149" s="104"/>
      <c r="C149" s="116"/>
    </row>
    <row r="150" spans="1:3" s="15" customFormat="1" x14ac:dyDescent="0.25">
      <c r="A150" s="104"/>
      <c r="C150" s="116"/>
    </row>
    <row r="151" spans="1:3" s="15" customFormat="1" x14ac:dyDescent="0.25">
      <c r="A151" s="104"/>
      <c r="C151" s="116"/>
    </row>
    <row r="152" spans="1:3" s="15" customFormat="1" x14ac:dyDescent="0.25">
      <c r="A152" s="104"/>
      <c r="C152" s="116"/>
    </row>
    <row r="153" spans="1:3" s="15" customFormat="1" x14ac:dyDescent="0.25">
      <c r="A153" s="104"/>
      <c r="C153" s="116"/>
    </row>
    <row r="154" spans="1:3" s="15" customFormat="1" x14ac:dyDescent="0.25">
      <c r="A154" s="104"/>
      <c r="C154" s="116"/>
    </row>
    <row r="155" spans="1:3" s="15" customFormat="1" x14ac:dyDescent="0.25">
      <c r="A155" s="104"/>
      <c r="C155" s="116"/>
    </row>
    <row r="156" spans="1:3" s="15" customFormat="1" x14ac:dyDescent="0.25">
      <c r="A156" s="104"/>
      <c r="C156" s="116"/>
    </row>
    <row r="157" spans="1:3" s="15" customFormat="1" x14ac:dyDescent="0.25">
      <c r="A157" s="104"/>
      <c r="C157" s="116"/>
    </row>
    <row r="158" spans="1:3" s="15" customFormat="1" x14ac:dyDescent="0.25">
      <c r="A158" s="104"/>
      <c r="C158" s="116"/>
    </row>
    <row r="159" spans="1:3" s="15" customFormat="1" x14ac:dyDescent="0.25">
      <c r="A159" s="104"/>
      <c r="C159" s="116"/>
    </row>
    <row r="160" spans="1:3" s="15" customFormat="1" x14ac:dyDescent="0.25">
      <c r="A160" s="104"/>
      <c r="C160" s="116"/>
    </row>
    <row r="161" spans="1:3" s="15" customFormat="1" x14ac:dyDescent="0.25">
      <c r="A161" s="104"/>
      <c r="C161" s="116"/>
    </row>
    <row r="162" spans="1:3" s="15" customFormat="1" x14ac:dyDescent="0.25">
      <c r="A162" s="104"/>
      <c r="C162" s="116"/>
    </row>
    <row r="163" spans="1:3" s="15" customFormat="1" x14ac:dyDescent="0.25">
      <c r="A163" s="104"/>
      <c r="C163" s="116"/>
    </row>
    <row r="164" spans="1:3" s="15" customFormat="1" x14ac:dyDescent="0.25">
      <c r="A164" s="104"/>
      <c r="C164" s="116"/>
    </row>
    <row r="165" spans="1:3" s="15" customFormat="1" x14ac:dyDescent="0.25">
      <c r="A165" s="104"/>
      <c r="C165" s="116"/>
    </row>
    <row r="166" spans="1:3" s="15" customFormat="1" x14ac:dyDescent="0.25">
      <c r="A166" s="104"/>
      <c r="C166" s="116"/>
    </row>
    <row r="167" spans="1:3" s="15" customFormat="1" x14ac:dyDescent="0.25">
      <c r="A167" s="104"/>
      <c r="C167" s="116"/>
    </row>
    <row r="168" spans="1:3" s="15" customFormat="1" x14ac:dyDescent="0.25">
      <c r="A168" s="104"/>
      <c r="C168" s="116"/>
    </row>
    <row r="169" spans="1:3" s="15" customFormat="1" x14ac:dyDescent="0.25">
      <c r="A169" s="104"/>
      <c r="C169" s="116"/>
    </row>
    <row r="170" spans="1:3" s="15" customFormat="1" x14ac:dyDescent="0.25">
      <c r="A170" s="104"/>
      <c r="C170" s="116"/>
    </row>
    <row r="171" spans="1:3" s="15" customFormat="1" x14ac:dyDescent="0.25">
      <c r="A171" s="104"/>
      <c r="C171" s="116"/>
    </row>
    <row r="172" spans="1:3" s="15" customFormat="1" x14ac:dyDescent="0.25">
      <c r="A172" s="104"/>
      <c r="C172" s="116"/>
    </row>
    <row r="173" spans="1:3" s="15" customFormat="1" x14ac:dyDescent="0.25">
      <c r="A173" s="104"/>
      <c r="C173" s="116"/>
    </row>
    <row r="174" spans="1:3" s="15" customFormat="1" x14ac:dyDescent="0.25">
      <c r="A174" s="104"/>
      <c r="C174" s="116"/>
    </row>
    <row r="175" spans="1:3" s="15" customFormat="1" x14ac:dyDescent="0.25">
      <c r="A175" s="104"/>
      <c r="C175" s="116"/>
    </row>
    <row r="176" spans="1:3" s="15" customFormat="1" x14ac:dyDescent="0.25">
      <c r="A176" s="104"/>
      <c r="C176" s="116"/>
    </row>
    <row r="177" spans="1:3" s="15" customFormat="1" x14ac:dyDescent="0.25">
      <c r="A177" s="104"/>
      <c r="C177" s="116"/>
    </row>
    <row r="178" spans="1:3" s="15" customFormat="1" x14ac:dyDescent="0.25">
      <c r="A178" s="104"/>
      <c r="C178" s="116"/>
    </row>
    <row r="179" spans="1:3" s="15" customFormat="1" x14ac:dyDescent="0.25">
      <c r="A179" s="104"/>
      <c r="C179" s="116"/>
    </row>
    <row r="180" spans="1:3" s="15" customFormat="1" x14ac:dyDescent="0.25">
      <c r="A180" s="104"/>
      <c r="C180" s="116"/>
    </row>
    <row r="181" spans="1:3" s="15" customFormat="1" x14ac:dyDescent="0.25">
      <c r="A181" s="104"/>
      <c r="C181" s="116"/>
    </row>
    <row r="182" spans="1:3" s="15" customFormat="1" x14ac:dyDescent="0.25">
      <c r="A182" s="104"/>
      <c r="C182" s="116"/>
    </row>
    <row r="183" spans="1:3" s="15" customFormat="1" x14ac:dyDescent="0.25">
      <c r="A183" s="104"/>
      <c r="C183" s="116"/>
    </row>
    <row r="184" spans="1:3" s="15" customFormat="1" x14ac:dyDescent="0.25">
      <c r="A184" s="104"/>
      <c r="C184" s="116"/>
    </row>
    <row r="185" spans="1:3" s="15" customFormat="1" x14ac:dyDescent="0.25">
      <c r="A185" s="104"/>
      <c r="C185" s="116"/>
    </row>
    <row r="186" spans="1:3" s="15" customFormat="1" x14ac:dyDescent="0.25">
      <c r="A186" s="104"/>
      <c r="C186" s="116"/>
    </row>
    <row r="187" spans="1:3" s="15" customFormat="1" x14ac:dyDescent="0.25">
      <c r="A187" s="104"/>
      <c r="C187" s="116"/>
    </row>
    <row r="188" spans="1:3" s="15" customFormat="1" x14ac:dyDescent="0.25">
      <c r="A188" s="104"/>
      <c r="C188" s="116"/>
    </row>
    <row r="189" spans="1:3" s="15" customFormat="1" x14ac:dyDescent="0.25">
      <c r="A189" s="104"/>
      <c r="C189" s="116"/>
    </row>
    <row r="190" spans="1:3" s="15" customFormat="1" x14ac:dyDescent="0.25">
      <c r="A190" s="104"/>
      <c r="C190" s="116"/>
    </row>
    <row r="191" spans="1:3" s="15" customFormat="1" x14ac:dyDescent="0.25">
      <c r="A191" s="104"/>
      <c r="C191" s="116"/>
    </row>
    <row r="192" spans="1:3" s="15" customFormat="1" x14ac:dyDescent="0.25">
      <c r="A192" s="104"/>
      <c r="C192" s="116"/>
    </row>
    <row r="193" spans="1:3" s="15" customFormat="1" x14ac:dyDescent="0.25">
      <c r="A193" s="104"/>
      <c r="C193" s="116"/>
    </row>
    <row r="194" spans="1:3" s="15" customFormat="1" x14ac:dyDescent="0.25">
      <c r="A194" s="104"/>
      <c r="C194" s="116"/>
    </row>
    <row r="195" spans="1:3" s="15" customFormat="1" x14ac:dyDescent="0.25">
      <c r="A195" s="104"/>
      <c r="C195" s="116"/>
    </row>
    <row r="196" spans="1:3" s="15" customFormat="1" x14ac:dyDescent="0.25">
      <c r="A196" s="104"/>
      <c r="C196" s="116"/>
    </row>
    <row r="197" spans="1:3" s="15" customFormat="1" x14ac:dyDescent="0.25">
      <c r="A197" s="104"/>
      <c r="C197" s="116"/>
    </row>
    <row r="198" spans="1:3" s="15" customFormat="1" x14ac:dyDescent="0.25">
      <c r="A198" s="104"/>
      <c r="C198" s="116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HeadingPairs>
  <TitlesOfParts>
    <vt:vector size="7" baseType="lpstr">
      <vt:lpstr>TÄYTÄN TAULUKON</vt:lpstr>
      <vt:lpstr>HAEN TYÖKOODIT</vt:lpstr>
      <vt:lpstr>nimike</vt:lpstr>
      <vt:lpstr>NIMIKKEET</vt:lpstr>
      <vt:lpstr>Palkkaluokat</vt:lpstr>
      <vt:lpstr>tulostus</vt:lpstr>
      <vt:lpstr>'TÄYTÄN TAULUKON'!Tulostusalue</vt:lpstr>
    </vt:vector>
  </TitlesOfParts>
  <Company>Lehtokurppa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vesieristys</dc:title>
  <dc:creator>Haikola Lauri</dc:creator>
  <cp:lastModifiedBy>asennus</cp:lastModifiedBy>
  <cp:lastPrinted>2014-03-19T08:43:25Z</cp:lastPrinted>
  <dcterms:created xsi:type="dcterms:W3CDTF">2003-12-10T15:39:12Z</dcterms:created>
  <dcterms:modified xsi:type="dcterms:W3CDTF">2019-06-05T11:25:11Z</dcterms:modified>
</cp:coreProperties>
</file>